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202300"/>
  <mc:AlternateContent xmlns:mc="http://schemas.openxmlformats.org/markup-compatibility/2006">
    <mc:Choice Requires="x15">
      <x15ac:absPath xmlns:x15ac="http://schemas.microsoft.com/office/spreadsheetml/2010/11/ac" url="C:\Users\alext\Desktop\"/>
    </mc:Choice>
  </mc:AlternateContent>
  <xr:revisionPtr revIDLastSave="0" documentId="13_ncr:1_{088B7DD3-DFEF-49B8-84DA-996BF7B5B618}" xr6:coauthVersionLast="47" xr6:coauthVersionMax="47" xr10:uidLastSave="{00000000-0000-0000-0000-000000000000}"/>
  <bookViews>
    <workbookView xWindow="-28920" yWindow="480" windowWidth="29040" windowHeight="15840" xr2:uid="{590003AD-D212-4457-9E37-6D84FC6E2F8D}"/>
  </bookViews>
  <sheets>
    <sheet name="Main Calculator" sheetId="1" r:id="rId1"/>
    <sheet name="Boarding School Calculator"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7" i="1" l="1"/>
  <c r="J7" i="1"/>
  <c r="H7" i="1"/>
  <c r="F7" i="1"/>
  <c r="B7" i="1"/>
  <c r="D7" i="1"/>
  <c r="G26" i="1"/>
  <c r="G9" i="2"/>
  <c r="G8" i="2"/>
  <c r="G7" i="2"/>
  <c r="G6" i="2"/>
  <c r="G5" i="2"/>
  <c r="N10" i="2"/>
  <c r="M10" i="2"/>
  <c r="L10" i="2"/>
  <c r="K10" i="2"/>
  <c r="J10" i="2"/>
  <c r="I10" i="2"/>
  <c r="H10" i="2"/>
  <c r="M9" i="2"/>
  <c r="L9" i="2"/>
  <c r="M8" i="2"/>
  <c r="J8" i="2"/>
  <c r="K7" i="2"/>
  <c r="M6" i="2"/>
  <c r="H6" i="2"/>
  <c r="L5" i="2"/>
  <c r="K5" i="2"/>
  <c r="I5" i="2"/>
  <c r="K12" i="1"/>
  <c r="C5" i="1"/>
  <c r="B5" i="1"/>
  <c r="K5" i="1"/>
  <c r="J5" i="1"/>
  <c r="F5" i="1"/>
  <c r="I19" i="1"/>
  <c r="M23" i="1"/>
  <c r="I5" i="1"/>
  <c r="G5" i="1"/>
  <c r="E5" i="1"/>
  <c r="K18" i="1"/>
  <c r="I22" i="1"/>
  <c r="I21" i="1"/>
  <c r="I20" i="1"/>
  <c r="I18" i="1"/>
  <c r="I17" i="1"/>
  <c r="I15" i="1"/>
  <c r="I16" i="1"/>
  <c r="I14" i="1"/>
  <c r="I13" i="1"/>
  <c r="I12" i="1"/>
  <c r="M15" i="1"/>
  <c r="M22" i="1"/>
  <c r="M21" i="1"/>
  <c r="M20" i="1"/>
  <c r="M19" i="1"/>
  <c r="M18" i="1"/>
  <c r="M17" i="1"/>
  <c r="K19" i="1"/>
  <c r="M16" i="1"/>
  <c r="M14" i="1"/>
  <c r="M13" i="1"/>
  <c r="M12" i="1"/>
  <c r="K22" i="1"/>
  <c r="K23" i="1"/>
  <c r="K24" i="1"/>
  <c r="K21" i="1"/>
  <c r="K20" i="1"/>
  <c r="K17" i="1"/>
  <c r="K16" i="1"/>
  <c r="K15" i="1"/>
  <c r="H5" i="1"/>
  <c r="K14" i="1"/>
  <c r="D5" i="1"/>
  <c r="K13" i="1"/>
  <c r="L5" i="1"/>
  <c r="M5" i="1"/>
</calcChain>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6">
    <bk>
      <extLst>
        <ext uri="{3e2802c4-a4d2-4d8b-9148-e3be6c30e623}">
          <xlrd:rvb i="0"/>
        </ext>
      </extLst>
    </bk>
    <bk>
      <extLst>
        <ext uri="{3e2802c4-a4d2-4d8b-9148-e3be6c30e623}">
          <xlrd:rvb i="1"/>
        </ext>
      </extLst>
    </bk>
    <bk>
      <extLst>
        <ext uri="{3e2802c4-a4d2-4d8b-9148-e3be6c30e623}">
          <xlrd:rvb i="2"/>
        </ext>
      </extLst>
    </bk>
    <bk>
      <extLst>
        <ext uri="{3e2802c4-a4d2-4d8b-9148-e3be6c30e623}">
          <xlrd:rvb i="3"/>
        </ext>
      </extLst>
    </bk>
    <bk>
      <extLst>
        <ext uri="{3e2802c4-a4d2-4d8b-9148-e3be6c30e623}">
          <xlrd:rvb i="4"/>
        </ext>
      </extLst>
    </bk>
    <bk>
      <extLst>
        <ext uri="{3e2802c4-a4d2-4d8b-9148-e3be6c30e623}">
          <xlrd:rvb i="5"/>
        </ext>
      </extLst>
    </bk>
  </futureMetadata>
  <valueMetadata count="6">
    <bk>
      <rc t="1" v="0"/>
    </bk>
    <bk>
      <rc t="1" v="1"/>
    </bk>
    <bk>
      <rc t="1" v="2"/>
    </bk>
    <bk>
      <rc t="1" v="3"/>
    </bk>
    <bk>
      <rc t="1" v="4"/>
    </bk>
    <bk>
      <rc t="1" v="5"/>
    </bk>
  </valueMetadata>
</metadata>
</file>

<file path=xl/sharedStrings.xml><?xml version="1.0" encoding="utf-8"?>
<sst xmlns="http://schemas.openxmlformats.org/spreadsheetml/2006/main" count="185" uniqueCount="168">
  <si>
    <t>Subcategories</t>
  </si>
  <si>
    <t>Hardworker</t>
  </si>
  <si>
    <t>Shady</t>
  </si>
  <si>
    <t>Description</t>
  </si>
  <si>
    <t>Strict parents have high expectations towards their kids. They want them to bring perfect grades, pick up new skills and keep their room nice and clean all the time. They also take mischiefs very seriously.</t>
  </si>
  <si>
    <t>A bit nasty and chaotic household but full of joy and laughter. These parents consider their younglings partners in every aspect of life and they just simply want them to have as much fun as they can.</t>
  </si>
  <si>
    <t>Romance sims as we know them. Broken hearts, unexpected babies, and a lot of drama, wherever they go.</t>
  </si>
  <si>
    <t>These sims lay awake in their beds and read classical romance books by the pale moonlight. They tend to be rather shy and insecure about their feelings but deep inside their heart, they long to find the one and only true love of their life.</t>
  </si>
  <si>
    <t xml:space="preserve">These sims are not waiting for miracles, they want to rule the world and they are willing to sacrifice whatever it takes to take their place amongst the richest. </t>
  </si>
  <si>
    <t xml:space="preserve">You hate working but you want to be rich? These sims have the solution for that whether it is a theft, a sugar daddy, or corruption. </t>
  </si>
  <si>
    <t>Family A</t>
  </si>
  <si>
    <t>Family B</t>
  </si>
  <si>
    <t>Romance A</t>
  </si>
  <si>
    <t>Romance B</t>
  </si>
  <si>
    <t>Fortune A</t>
  </si>
  <si>
    <t>Fortune B</t>
  </si>
  <si>
    <t>Score</t>
  </si>
  <si>
    <t>Hedonist</t>
  </si>
  <si>
    <t>Good Scientist</t>
  </si>
  <si>
    <t>Evil Scientist</t>
  </si>
  <si>
    <t>There's nothing to make these sims happier than being loves by everyone and everything, wherever they go. They are extremely kind and stay diplomatic whatever it takes to avoid confrontation.</t>
  </si>
  <si>
    <t xml:space="preserve">These sims want fame and they are willing to sacrifice anything to get known. They usually have a very bad reputation around the neighborhood because of their countless scandals. </t>
  </si>
  <si>
    <t>Modes pleasure sims like to enjoy their lives, eat good food and travel to exotic places but they also pay attention to their own longterm health.</t>
  </si>
  <si>
    <t xml:space="preserve">Hedonist sims wants everything they can have and they want them right away. </t>
  </si>
  <si>
    <t>These geniuses put their mind in the sevice of others and common good.</t>
  </si>
  <si>
    <t>These scientists respect no work etiques, they do whatever it takes to achieve their goals wheter it is taking over the world or inventing the next superflu.</t>
  </si>
  <si>
    <t>Popularity A</t>
  </si>
  <si>
    <t>Popularity B</t>
  </si>
  <si>
    <t>Pleasure A</t>
  </si>
  <si>
    <t>Pleasure B</t>
  </si>
  <si>
    <t>Knowledge A</t>
  </si>
  <si>
    <t>Knowledge B</t>
  </si>
  <si>
    <t>Animals</t>
  </si>
  <si>
    <t>Environment</t>
  </si>
  <si>
    <t>Crime</t>
  </si>
  <si>
    <t>Food</t>
  </si>
  <si>
    <t>Culture</t>
  </si>
  <si>
    <t>Weather</t>
  </si>
  <si>
    <t>Entertainment</t>
  </si>
  <si>
    <t>Money</t>
  </si>
  <si>
    <t>Fashion</t>
  </si>
  <si>
    <t>Politics</t>
  </si>
  <si>
    <t>Paranormal</t>
  </si>
  <si>
    <t>Health</t>
  </si>
  <si>
    <t>Travel</t>
  </si>
  <si>
    <t>School</t>
  </si>
  <si>
    <t>Sports</t>
  </si>
  <si>
    <t>Sci-Fi</t>
  </si>
  <si>
    <t>Toys</t>
  </si>
  <si>
    <t>Work</t>
  </si>
  <si>
    <t>MAIN ASPIRATION</t>
  </si>
  <si>
    <t>SECONDARY ASPIRATION</t>
  </si>
  <si>
    <t>Cusine</t>
  </si>
  <si>
    <t>Film &amp; Lit</t>
  </si>
  <si>
    <t>Games</t>
  </si>
  <si>
    <t>Tinkering</t>
  </si>
  <si>
    <t>Science</t>
  </si>
  <si>
    <t>Arts &amp; Crafts</t>
  </si>
  <si>
    <t>Nature</t>
  </si>
  <si>
    <t>Fitness</t>
  </si>
  <si>
    <t>Music &amp; Dance</t>
  </si>
  <si>
    <t>Adventurer</t>
  </si>
  <si>
    <t>Architecture</t>
  </si>
  <si>
    <t>Artist</t>
  </si>
  <si>
    <t>Athletic</t>
  </si>
  <si>
    <t>Business</t>
  </si>
  <si>
    <t>Criminal</t>
  </si>
  <si>
    <t>Culinary</t>
  </si>
  <si>
    <t>Dance</t>
  </si>
  <si>
    <t>Education</t>
  </si>
  <si>
    <t>Gamer</t>
  </si>
  <si>
    <t>Intelligence</t>
  </si>
  <si>
    <t>Journalism</t>
  </si>
  <si>
    <t>Law</t>
  </si>
  <si>
    <t>Law Enforcement</t>
  </si>
  <si>
    <t>Medicine</t>
  </si>
  <si>
    <t>Military</t>
  </si>
  <si>
    <t>Music</t>
  </si>
  <si>
    <t>Natural Science</t>
  </si>
  <si>
    <t>Oceonography</t>
  </si>
  <si>
    <t>Show Business</t>
  </si>
  <si>
    <t>Slacker</t>
  </si>
  <si>
    <t>Art</t>
  </si>
  <si>
    <t>Biology</t>
  </si>
  <si>
    <t>Drama</t>
  </si>
  <si>
    <t>Economics</t>
  </si>
  <si>
    <t>History</t>
  </si>
  <si>
    <t>Literature</t>
  </si>
  <si>
    <t>Mathematics</t>
  </si>
  <si>
    <t>Philosophy</t>
  </si>
  <si>
    <t>Physics</t>
  </si>
  <si>
    <t>Politcal Science</t>
  </si>
  <si>
    <t>Psychology</t>
  </si>
  <si>
    <t>INTERESTS</t>
  </si>
  <si>
    <t>ENTHUSIASM</t>
  </si>
  <si>
    <t>DEGREE</t>
  </si>
  <si>
    <t>PERSONALITY</t>
  </si>
  <si>
    <t>The Strict Parent</t>
  </si>
  <si>
    <t>Huge Family</t>
  </si>
  <si>
    <t>Serial Romances</t>
  </si>
  <si>
    <t>Hopeless Romantic</t>
  </si>
  <si>
    <t>Friend of the World</t>
  </si>
  <si>
    <t>Public Enemy</t>
  </si>
  <si>
    <t>The Modest Enjoyer</t>
  </si>
  <si>
    <t>IDEAL CAREER</t>
  </si>
  <si>
    <t>**ENTER SIMS DETAILS BELOW**</t>
  </si>
  <si>
    <t>IDEAL DEGREE</t>
  </si>
  <si>
    <t>Sloppy ~ Neat</t>
  </si>
  <si>
    <t>Shy  ~ Outgoing</t>
  </si>
  <si>
    <t>Lazy ~ Active</t>
  </si>
  <si>
    <t>Serious ~ Playful</t>
  </si>
  <si>
    <t>Grouchy ~ Nice</t>
  </si>
  <si>
    <t>Main Type</t>
  </si>
  <si>
    <t>Family</t>
  </si>
  <si>
    <t>Romance</t>
  </si>
  <si>
    <t>Fortune</t>
  </si>
  <si>
    <t>Popularity</t>
  </si>
  <si>
    <t>Pleasure</t>
  </si>
  <si>
    <t>Knowledge</t>
  </si>
  <si>
    <t>Random Roll 1-100</t>
  </si>
  <si>
    <t>Fort Starch Military School</t>
  </si>
  <si>
    <t>School of Peace and Love</t>
  </si>
  <si>
    <t>Dribbledine Sports Academy</t>
  </si>
  <si>
    <t>LeFromage Art School</t>
  </si>
  <si>
    <t>Smuggsworth Prep School</t>
  </si>
  <si>
    <t>Liked Traits</t>
  </si>
  <si>
    <t>Skills Gained</t>
  </si>
  <si>
    <t>School Name</t>
  </si>
  <si>
    <t>Hidden Skills</t>
  </si>
  <si>
    <t>Artistic, Vegetarian, Loves the Outdoors, Green Thumb, Eco-friendly</t>
  </si>
  <si>
    <t>Mean Spirited, Hates the Outdoors, Snob</t>
  </si>
  <si>
    <t>Military, Law Enforcement, Criminal</t>
  </si>
  <si>
    <t>Neat, Good, Brave, Handy, Disciplined</t>
  </si>
  <si>
    <t>Loser, Slob, Couch Potato, Over Emotional, Clumsy, Insane, Party Animal, Inappropriate, Rebellious</t>
  </si>
  <si>
    <t>Rejected traits</t>
  </si>
  <si>
    <t>Daily Cost</t>
  </si>
  <si>
    <t>Can't Stand Art, Couch Potato</t>
  </si>
  <si>
    <t>Mechanical</t>
  </si>
  <si>
    <t>Body</t>
  </si>
  <si>
    <t>Logic</t>
  </si>
  <si>
    <t>Cooking</t>
  </si>
  <si>
    <t>Creativity</t>
  </si>
  <si>
    <t>Charisma</t>
  </si>
  <si>
    <t>Cleaning</t>
  </si>
  <si>
    <t>Hogwarts School of Witchcraft and Wizardry</t>
  </si>
  <si>
    <t>Couch Potato, Slob, Easily Impressed, Inappropriate, Rebellious</t>
  </si>
  <si>
    <t>Snob, Ambitious, Charismatic</t>
  </si>
  <si>
    <t>Business, Political, Medical, Journalism, Writer</t>
  </si>
  <si>
    <t>Virtuoso, Artistic, Charismatic, Photographer's Eye, Dramatic, Star Quality</t>
  </si>
  <si>
    <t>Athletic, Loves the Outdoors, Adventurous, Handy, Disciplined</t>
  </si>
  <si>
    <t>Loser, Slob, Couch Potato, Clumsy, Hates the Outdoors, Rebellious</t>
  </si>
  <si>
    <t>Science, Culinary, Fisher, Gardener</t>
  </si>
  <si>
    <t>Atheltic, Law Enforcement, Criminal</t>
  </si>
  <si>
    <t>Music, Film, Architect, Stylist, Nectar Maker, Photographer, Sculptor, Painter, Writer</t>
  </si>
  <si>
    <t>Homework, Study, Pool</t>
  </si>
  <si>
    <t>Homework, Study, Meditate</t>
  </si>
  <si>
    <t>Homework, Study, Pool, Meditate</t>
  </si>
  <si>
    <t>Homework, Study, Dancing, Painting, Writing</t>
  </si>
  <si>
    <t>Homework, Study, Writing, Painting</t>
  </si>
  <si>
    <t>Chance for trait</t>
  </si>
  <si>
    <t>To update the randomiser, change the value to anything. Then check what school your sims is in</t>
  </si>
  <si>
    <t>If value is less than 30, pick one of these traits to give your sim</t>
  </si>
  <si>
    <r>
      <t xml:space="preserve">Sims with these Liked Traits get </t>
    </r>
    <r>
      <rPr>
        <b/>
        <i/>
        <sz val="10"/>
        <color theme="1"/>
        <rFont val="Aptos Narrow"/>
        <family val="2"/>
        <scheme val="minor"/>
      </rPr>
      <t>accepted</t>
    </r>
    <r>
      <rPr>
        <i/>
        <sz val="10"/>
        <color theme="1"/>
        <rFont val="Aptos Narrow"/>
        <family val="2"/>
        <scheme val="minor"/>
      </rPr>
      <t xml:space="preserve"> into this school.</t>
    </r>
  </si>
  <si>
    <r>
      <t xml:space="preserve">Sims with these rejected traits get </t>
    </r>
    <r>
      <rPr>
        <b/>
        <i/>
        <sz val="10"/>
        <color theme="1"/>
        <rFont val="Aptos Narrow"/>
        <family val="2"/>
        <scheme val="minor"/>
      </rPr>
      <t>rejected</t>
    </r>
    <r>
      <rPr>
        <i/>
        <sz val="10"/>
        <color theme="1"/>
        <rFont val="Aptos Narrow"/>
        <family val="2"/>
        <scheme val="minor"/>
      </rPr>
      <t xml:space="preserve"> into this school.</t>
    </r>
  </si>
  <si>
    <t>Once your Sim is about to age up, give these skills to the Sim</t>
  </si>
  <si>
    <t>Reconmended Careers</t>
  </si>
  <si>
    <t>The only requirement for this school is that the Sim is a witch sim</t>
  </si>
  <si>
    <t>Sims gain these automatically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</si>
</sst>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0"/>
  </numFmts>
  <fonts count="21" x14ac:knownFonts="1">
    <font>
      <sz val="11"/>
      <color theme="1"/>
      <name val="Aptos Narrow"/>
      <family val="2"/>
      <scheme val="minor"/>
    </font>
    <font>
      <b/>
      <sz val="22"/>
      <color theme="1"/>
      <name val="Aptos Narrow"/>
      <family val="2"/>
      <scheme val="minor"/>
    </font>
    <font>
      <b/>
      <sz val="12"/>
      <color theme="1"/>
      <name val="Aptos Narrow"/>
      <family val="2"/>
      <scheme val="minor"/>
    </font>
    <font>
      <sz val="22"/>
      <color theme="1"/>
      <name val="Aptos Narrow"/>
      <family val="2"/>
      <scheme val="minor"/>
    </font>
    <font>
      <b/>
      <sz val="10"/>
      <name val="Aptos Narrow"/>
      <family val="2"/>
      <scheme val="minor"/>
    </font>
    <font>
      <sz val="10"/>
      <name val="Aptos Narrow"/>
      <family val="2"/>
      <scheme val="minor"/>
    </font>
    <font>
      <sz val="10"/>
      <color theme="1"/>
      <name val="Aptos Narrow"/>
      <family val="2"/>
      <scheme val="minor"/>
    </font>
    <font>
      <b/>
      <sz val="10"/>
      <color theme="1"/>
      <name val="Aptos Narrow"/>
      <family val="2"/>
      <scheme val="minor"/>
    </font>
    <font>
      <sz val="12"/>
      <name val="Aptos Narrow"/>
      <family val="2"/>
      <scheme val="minor"/>
    </font>
    <font>
      <b/>
      <sz val="11"/>
      <color theme="1"/>
      <name val="Arial"/>
      <family val="2"/>
    </font>
    <font>
      <b/>
      <sz val="12"/>
      <name val="Aptos Narrow"/>
      <family val="2"/>
      <scheme val="minor"/>
    </font>
    <font>
      <b/>
      <sz val="22"/>
      <name val="Aptos Narrow"/>
      <family val="2"/>
      <scheme val="minor"/>
    </font>
    <font>
      <sz val="11"/>
      <color theme="1"/>
      <name val="Arial"/>
      <family val="2"/>
    </font>
    <font>
      <b/>
      <sz val="48"/>
      <color theme="1"/>
      <name val="Aptos Narrow"/>
      <family val="2"/>
      <scheme val="minor"/>
    </font>
    <font>
      <b/>
      <sz val="11"/>
      <color theme="1"/>
      <name val="Aptos Narrow"/>
      <family val="2"/>
      <scheme val="minor"/>
    </font>
    <font>
      <sz val="12"/>
      <color theme="1"/>
      <name val="Aptos Narrow"/>
      <family val="2"/>
      <scheme val="minor"/>
    </font>
    <font>
      <b/>
      <sz val="16"/>
      <color theme="1"/>
      <name val="Aptos Narrow"/>
      <family val="2"/>
      <scheme val="minor"/>
    </font>
    <font>
      <i/>
      <sz val="10"/>
      <color theme="1"/>
      <name val="Aptos Narrow"/>
      <family val="2"/>
      <scheme val="minor"/>
    </font>
    <font>
      <b/>
      <i/>
      <sz val="10"/>
      <color theme="1"/>
      <name val="Aptos Narrow"/>
      <family val="2"/>
      <scheme val="minor"/>
    </font>
    <font>
      <b/>
      <i/>
      <sz val="12"/>
      <color theme="1"/>
      <name val="Aptos Narrow"/>
      <family val="2"/>
      <scheme val="minor"/>
    </font>
    <font>
      <i/>
      <sz val="11"/>
      <color theme="1"/>
      <name val="Aptos Narrow"/>
      <family val="2"/>
      <scheme val="minor"/>
    </font>
  </fonts>
  <fills count="51">
    <fill>
      <patternFill patternType="none"/>
    </fill>
    <fill>
      <patternFill patternType="gray125"/>
    </fill>
    <fill>
      <patternFill patternType="solid">
        <fgColor rgb="FF3C78D8"/>
        <bgColor rgb="FF3C78D8"/>
      </patternFill>
    </fill>
    <fill>
      <patternFill patternType="solid">
        <fgColor rgb="FF39DCF1"/>
        <bgColor rgb="FF39DCF1"/>
      </patternFill>
    </fill>
    <fill>
      <patternFill patternType="solid">
        <fgColor rgb="FFED54F5"/>
        <bgColor rgb="FFED54F5"/>
      </patternFill>
    </fill>
    <fill>
      <patternFill patternType="solid">
        <fgColor rgb="FFFA4F95"/>
        <bgColor rgb="FFFA4F95"/>
      </patternFill>
    </fill>
    <fill>
      <patternFill patternType="solid">
        <fgColor rgb="FFFD9E1D"/>
        <bgColor rgb="FFFD9E1D"/>
      </patternFill>
    </fill>
    <fill>
      <patternFill patternType="solid">
        <fgColor rgb="FFFDE31D"/>
        <bgColor rgb="FFFDE31D"/>
      </patternFill>
    </fill>
    <fill>
      <patternFill patternType="solid">
        <fgColor rgb="FFC9DAF8"/>
        <bgColor rgb="FFC9DAF8"/>
      </patternFill>
    </fill>
    <fill>
      <patternFill patternType="solid">
        <fgColor rgb="FFBDECF2"/>
        <bgColor rgb="FFBDECF2"/>
      </patternFill>
    </fill>
    <fill>
      <patternFill patternType="solid">
        <fgColor rgb="FFFCC3FF"/>
        <bgColor rgb="FFFCC3FF"/>
      </patternFill>
    </fill>
    <fill>
      <patternFill patternType="solid">
        <fgColor rgb="FFEFA1C6"/>
        <bgColor rgb="FFEFA1C6"/>
      </patternFill>
    </fill>
    <fill>
      <patternFill patternType="solid">
        <fgColor rgb="FFF2C17E"/>
        <bgColor rgb="FFF2C17E"/>
      </patternFill>
    </fill>
    <fill>
      <patternFill patternType="solid">
        <fgColor rgb="FFFCF1A4"/>
        <bgColor rgb="FFFCF1A4"/>
      </patternFill>
    </fill>
    <fill>
      <patternFill patternType="solid">
        <fgColor rgb="FFA3E41B"/>
        <bgColor rgb="FFA3E41B"/>
      </patternFill>
    </fill>
    <fill>
      <patternFill patternType="solid">
        <fgColor rgb="FF37AD13"/>
        <bgColor rgb="FF37AD13"/>
      </patternFill>
    </fill>
    <fill>
      <patternFill patternType="solid">
        <fgColor rgb="FFFF6A4C"/>
        <bgColor rgb="FFFF6A4C"/>
      </patternFill>
    </fill>
    <fill>
      <patternFill patternType="solid">
        <fgColor rgb="FFFF2424"/>
        <bgColor rgb="FFFF2424"/>
      </patternFill>
    </fill>
    <fill>
      <patternFill patternType="solid">
        <fgColor rgb="FF00E59B"/>
        <bgColor rgb="FF00E59B"/>
      </patternFill>
    </fill>
    <fill>
      <patternFill patternType="solid">
        <fgColor rgb="FF00E5D9"/>
        <bgColor rgb="FF00E5D9"/>
      </patternFill>
    </fill>
    <fill>
      <patternFill patternType="solid">
        <fgColor rgb="FFD5E89D"/>
        <bgColor rgb="FFD5E89D"/>
      </patternFill>
    </fill>
    <fill>
      <patternFill patternType="solid">
        <fgColor rgb="FFB2D7BC"/>
        <bgColor rgb="FFB2D7BC"/>
      </patternFill>
    </fill>
    <fill>
      <patternFill patternType="solid">
        <fgColor rgb="FFFFA492"/>
        <bgColor rgb="FFFFA492"/>
      </patternFill>
    </fill>
    <fill>
      <patternFill patternType="solid">
        <fgColor rgb="FFFE8989"/>
        <bgColor rgb="FFFE8989"/>
      </patternFill>
    </fill>
    <fill>
      <patternFill patternType="solid">
        <fgColor rgb="FFA7FED9"/>
        <bgColor rgb="FFA7FED9"/>
      </patternFill>
    </fill>
    <fill>
      <patternFill patternType="solid">
        <fgColor rgb="FFB7FBF7"/>
        <bgColor rgb="FFB7FBF7"/>
      </patternFill>
    </fill>
    <fill>
      <patternFill patternType="solid">
        <fgColor rgb="FF3AA9E4"/>
        <bgColor indexed="64"/>
      </patternFill>
    </fill>
    <fill>
      <patternFill patternType="solid">
        <fgColor rgb="FFF351C5"/>
        <bgColor indexed="64"/>
      </patternFill>
    </fill>
    <fill>
      <patternFill patternType="solid">
        <fgColor rgb="FFFDC01D"/>
        <bgColor indexed="64"/>
      </patternFill>
    </fill>
    <fill>
      <patternFill patternType="solid">
        <fgColor rgb="FF6DC817"/>
        <bgColor indexed="64"/>
      </patternFill>
    </fill>
    <fill>
      <patternFill patternType="solid">
        <fgColor rgb="FFFF4637"/>
        <bgColor indexed="64"/>
      </patternFill>
    </fill>
    <fill>
      <patternFill patternType="solid">
        <fgColor rgb="FF00E5B9"/>
        <bgColor indexed="64"/>
      </patternFill>
    </fill>
    <fill>
      <patternFill patternType="solid">
        <fgColor rgb="FFEAD1DC"/>
        <bgColor indexed="64"/>
      </patternFill>
    </fill>
    <fill>
      <patternFill patternType="solid">
        <fgColor rgb="FFA3E41B"/>
        <bgColor rgb="FFC27BA0"/>
      </patternFill>
    </fill>
    <fill>
      <patternFill patternType="solid">
        <fgColor rgb="FFA3E41B"/>
        <bgColor indexed="64"/>
      </patternFill>
    </fill>
    <fill>
      <patternFill patternType="solid">
        <fgColor rgb="FFD5E89D"/>
        <bgColor rgb="FFEAD1DC"/>
      </patternFill>
    </fill>
    <fill>
      <patternFill patternType="solid">
        <fgColor rgb="FFD5E89D"/>
        <bgColor indexed="64"/>
      </patternFill>
    </fill>
    <fill>
      <patternFill patternType="solid">
        <fgColor rgb="FFD5E89D"/>
        <bgColor rgb="FFC27BA0"/>
      </patternFill>
    </fill>
    <fill>
      <patternFill patternType="solid">
        <fgColor rgb="FFA3E41B"/>
        <bgColor rgb="FFEAD1DC"/>
      </patternFill>
    </fill>
    <fill>
      <patternFill patternType="solid">
        <fgColor theme="0"/>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749992370372631"/>
        <bgColor indexed="64"/>
      </patternFill>
    </fill>
    <fill>
      <patternFill patternType="solid">
        <fgColor theme="3" tint="0.89999084444715716"/>
        <bgColor indexed="64"/>
      </patternFill>
    </fill>
    <fill>
      <patternFill patternType="solid">
        <fgColor theme="2" tint="-9.9978637043366805E-2"/>
        <bgColor indexed="64"/>
      </patternFill>
    </fill>
    <fill>
      <patternFill patternType="solid">
        <fgColor theme="3" tint="0.249977111117893"/>
        <bgColor rgb="FFC27BA0"/>
      </patternFill>
    </fill>
    <fill>
      <patternFill patternType="solid">
        <fgColor theme="3" tint="0.89999084444715716"/>
        <bgColor rgb="FFC27BA0"/>
      </patternFill>
    </fill>
    <fill>
      <patternFill patternType="solid">
        <fgColor theme="3" tint="0.89999084444715716"/>
        <bgColor rgb="FFEAD1DC"/>
      </patternFill>
    </fill>
    <fill>
      <patternFill patternType="solid">
        <fgColor theme="3" tint="0.749992370372631"/>
        <bgColor rgb="FFC27BA0"/>
      </patternFill>
    </fill>
    <fill>
      <patternFill patternType="solid">
        <fgColor theme="3" tint="0.749992370372631"/>
        <bgColor rgb="FFEAD1DC"/>
      </patternFill>
    </fill>
    <fill>
      <patternFill patternType="solid">
        <fgColor theme="0" tint="-0.14999847407452621"/>
        <bgColor indexed="64"/>
      </patternFill>
    </fill>
  </fills>
  <borders count="8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dotted">
        <color indexed="64"/>
      </left>
      <right style="thin">
        <color indexed="64"/>
      </right>
      <top/>
      <bottom/>
      <diagonal/>
    </border>
    <border>
      <left style="thin">
        <color indexed="64"/>
      </left>
      <right style="dotted">
        <color indexed="64"/>
      </right>
      <top style="thin">
        <color indexed="64"/>
      </top>
      <bottom/>
      <diagonal/>
    </border>
    <border>
      <left style="thin">
        <color indexed="64"/>
      </left>
      <right style="dotted">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tted">
        <color indexed="64"/>
      </right>
      <top style="medium">
        <color indexed="64"/>
      </top>
      <bottom style="thin">
        <color indexed="64"/>
      </bottom>
      <diagonal/>
    </border>
    <border>
      <left/>
      <right style="dotted">
        <color indexed="64"/>
      </right>
      <top style="thin">
        <color indexed="64"/>
      </top>
      <bottom/>
      <diagonal/>
    </border>
    <border>
      <left/>
      <right style="dotted">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dotted">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
      <left style="medium">
        <color indexed="64"/>
      </left>
      <right style="dotted">
        <color indexed="64"/>
      </right>
      <top style="medium">
        <color indexed="64"/>
      </top>
      <bottom/>
      <diagonal/>
    </border>
    <border>
      <left/>
      <right style="dotted">
        <color indexed="64"/>
      </right>
      <top/>
      <bottom style="medium">
        <color indexed="64"/>
      </bottom>
      <diagonal/>
    </border>
    <border>
      <left/>
      <right style="dotted">
        <color indexed="64"/>
      </right>
      <top style="medium">
        <color indexed="64"/>
      </top>
      <bottom/>
      <diagonal/>
    </border>
    <border>
      <left style="dotted">
        <color indexed="64"/>
      </left>
      <right style="thin">
        <color indexed="64"/>
      </right>
      <top style="medium">
        <color indexed="64"/>
      </top>
      <bottom/>
      <diagonal/>
    </border>
    <border>
      <left style="dotted">
        <color indexed="64"/>
      </left>
      <right style="thin">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dotted">
        <color indexed="64"/>
      </right>
      <top/>
      <bottom/>
      <diagonal/>
    </border>
    <border>
      <left style="dashed">
        <color indexed="64"/>
      </left>
      <right style="dashed">
        <color indexed="64"/>
      </right>
      <top/>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dotted">
        <color indexed="64"/>
      </right>
      <top style="thin">
        <color indexed="64"/>
      </top>
      <bottom style="medium">
        <color indexed="64"/>
      </bottom>
      <diagonal/>
    </border>
    <border>
      <left style="medium">
        <color indexed="64"/>
      </left>
      <right style="dotted">
        <color indexed="64"/>
      </right>
      <top style="thin">
        <color indexed="64"/>
      </top>
      <bottom style="thin">
        <color indexed="64"/>
      </bottom>
      <diagonal/>
    </border>
  </borders>
  <cellStyleXfs count="1">
    <xf numFmtId="0" fontId="0" fillId="0" borderId="0"/>
  </cellStyleXfs>
  <cellXfs count="234">
    <xf numFmtId="0" fontId="0" fillId="0" borderId="0" xfId="0"/>
    <xf numFmtId="0" fontId="2" fillId="2" borderId="20" xfId="0" applyFont="1" applyFill="1" applyBorder="1" applyAlignment="1">
      <alignment horizontal="center"/>
    </xf>
    <xf numFmtId="0" fontId="2" fillId="3" borderId="14" xfId="0" applyFont="1" applyFill="1" applyBorder="1" applyAlignment="1">
      <alignment horizontal="center"/>
    </xf>
    <xf numFmtId="0" fontId="2" fillId="4" borderId="13" xfId="0" applyFont="1" applyFill="1" applyBorder="1" applyAlignment="1">
      <alignment horizontal="center"/>
    </xf>
    <xf numFmtId="0" fontId="2" fillId="5" borderId="14" xfId="0" applyFont="1" applyFill="1" applyBorder="1" applyAlignment="1">
      <alignment horizontal="center"/>
    </xf>
    <xf numFmtId="0" fontId="2" fillId="6" borderId="13" xfId="0" applyFont="1" applyFill="1" applyBorder="1" applyAlignment="1">
      <alignment horizontal="center"/>
    </xf>
    <xf numFmtId="0" fontId="2" fillId="7" borderId="14" xfId="0" applyFont="1" applyFill="1" applyBorder="1" applyAlignment="1">
      <alignment horizontal="center"/>
    </xf>
    <xf numFmtId="0" fontId="2" fillId="14" borderId="13" xfId="0" applyFont="1" applyFill="1" applyBorder="1" applyAlignment="1">
      <alignment horizontal="center"/>
    </xf>
    <xf numFmtId="0" fontId="2" fillId="15" borderId="14" xfId="0" applyFont="1" applyFill="1" applyBorder="1" applyAlignment="1">
      <alignment horizontal="center"/>
    </xf>
    <xf numFmtId="0" fontId="2" fillId="16" borderId="13" xfId="0" applyFont="1" applyFill="1" applyBorder="1" applyAlignment="1">
      <alignment horizontal="center"/>
    </xf>
    <xf numFmtId="0" fontId="2" fillId="17" borderId="14" xfId="0" applyFont="1" applyFill="1" applyBorder="1" applyAlignment="1">
      <alignment horizontal="center"/>
    </xf>
    <xf numFmtId="0" fontId="2" fillId="18" borderId="13" xfId="0" applyFont="1" applyFill="1" applyBorder="1" applyAlignment="1">
      <alignment horizontal="center"/>
    </xf>
    <xf numFmtId="0" fontId="2" fillId="19" borderId="15" xfId="0" applyFont="1" applyFill="1" applyBorder="1" applyAlignment="1">
      <alignment horizontal="center"/>
    </xf>
    <xf numFmtId="0" fontId="6" fillId="8" borderId="21" xfId="0" applyFont="1" applyFill="1" applyBorder="1" applyAlignment="1">
      <alignment vertical="top" wrapText="1"/>
    </xf>
    <xf numFmtId="0" fontId="6" fillId="9" borderId="10" xfId="0" applyFont="1" applyFill="1" applyBorder="1" applyAlignment="1">
      <alignment vertical="top" wrapText="1"/>
    </xf>
    <xf numFmtId="0" fontId="6" fillId="10" borderId="12" xfId="0" applyFont="1" applyFill="1" applyBorder="1" applyAlignment="1">
      <alignment vertical="top" wrapText="1"/>
    </xf>
    <xf numFmtId="0" fontId="6" fillId="11" borderId="10" xfId="0" applyFont="1" applyFill="1" applyBorder="1" applyAlignment="1">
      <alignment vertical="top" wrapText="1"/>
    </xf>
    <xf numFmtId="0" fontId="6" fillId="12" borderId="12" xfId="0" applyFont="1" applyFill="1" applyBorder="1" applyAlignment="1">
      <alignment vertical="top" wrapText="1"/>
    </xf>
    <xf numFmtId="0" fontId="6" fillId="13" borderId="10" xfId="0" applyFont="1" applyFill="1" applyBorder="1" applyAlignment="1">
      <alignment vertical="top" wrapText="1"/>
    </xf>
    <xf numFmtId="0" fontId="6" fillId="20" borderId="12" xfId="0" applyFont="1" applyFill="1" applyBorder="1" applyAlignment="1">
      <alignment vertical="top" wrapText="1"/>
    </xf>
    <xf numFmtId="0" fontId="6" fillId="21" borderId="10" xfId="0" applyFont="1" applyFill="1" applyBorder="1" applyAlignment="1">
      <alignment vertical="top" wrapText="1"/>
    </xf>
    <xf numFmtId="0" fontId="6" fillId="22" borderId="12" xfId="0" applyFont="1" applyFill="1" applyBorder="1" applyAlignment="1">
      <alignment vertical="top" wrapText="1"/>
    </xf>
    <xf numFmtId="0" fontId="6" fillId="23" borderId="10" xfId="0" applyFont="1" applyFill="1" applyBorder="1" applyAlignment="1">
      <alignment vertical="top" wrapText="1"/>
    </xf>
    <xf numFmtId="0" fontId="6" fillId="24" borderId="12" xfId="0" applyFont="1" applyFill="1" applyBorder="1" applyAlignment="1">
      <alignment vertical="top" wrapText="1"/>
    </xf>
    <xf numFmtId="0" fontId="6" fillId="25" borderId="16" xfId="0" applyFont="1" applyFill="1" applyBorder="1" applyAlignment="1">
      <alignment vertical="top" wrapText="1"/>
    </xf>
    <xf numFmtId="0" fontId="0" fillId="0" borderId="0" xfId="0" applyAlignment="1">
      <alignment horizontal="center"/>
    </xf>
    <xf numFmtId="0" fontId="10" fillId="2" borderId="25" xfId="0" applyFont="1" applyFill="1" applyBorder="1" applyAlignment="1">
      <alignment horizontal="center"/>
    </xf>
    <xf numFmtId="0" fontId="10" fillId="3" borderId="26" xfId="0" applyFont="1" applyFill="1" applyBorder="1" applyAlignment="1">
      <alignment horizontal="center"/>
    </xf>
    <xf numFmtId="0" fontId="10" fillId="4" borderId="27" xfId="0" applyFont="1" applyFill="1" applyBorder="1" applyAlignment="1">
      <alignment horizontal="center"/>
    </xf>
    <xf numFmtId="0" fontId="10" fillId="5" borderId="26" xfId="0" applyFont="1" applyFill="1" applyBorder="1" applyAlignment="1">
      <alignment horizontal="center"/>
    </xf>
    <xf numFmtId="0" fontId="10" fillId="6" borderId="27" xfId="0" applyFont="1" applyFill="1" applyBorder="1" applyAlignment="1">
      <alignment horizontal="center"/>
    </xf>
    <xf numFmtId="0" fontId="10" fillId="7" borderId="26" xfId="0" applyFont="1" applyFill="1" applyBorder="1" applyAlignment="1">
      <alignment horizontal="center"/>
    </xf>
    <xf numFmtId="0" fontId="10" fillId="14" borderId="27" xfId="0" applyFont="1" applyFill="1" applyBorder="1" applyAlignment="1">
      <alignment horizontal="center"/>
    </xf>
    <xf numFmtId="0" fontId="10" fillId="15" borderId="26" xfId="0" applyFont="1" applyFill="1" applyBorder="1" applyAlignment="1">
      <alignment horizontal="center"/>
    </xf>
    <xf numFmtId="0" fontId="10" fillId="16" borderId="27" xfId="0" applyFont="1" applyFill="1" applyBorder="1" applyAlignment="1">
      <alignment horizontal="center"/>
    </xf>
    <xf numFmtId="0" fontId="10" fillId="17" borderId="26" xfId="0" applyFont="1" applyFill="1" applyBorder="1" applyAlignment="1">
      <alignment horizontal="center"/>
    </xf>
    <xf numFmtId="0" fontId="10" fillId="18" borderId="27" xfId="0" applyFont="1" applyFill="1" applyBorder="1" applyAlignment="1">
      <alignment horizontal="center"/>
    </xf>
    <xf numFmtId="0" fontId="10" fillId="19" borderId="19" xfId="0" applyFont="1" applyFill="1" applyBorder="1" applyAlignment="1">
      <alignment horizontal="center"/>
    </xf>
    <xf numFmtId="0" fontId="0" fillId="0" borderId="0" xfId="0" applyAlignment="1">
      <alignment horizontal="center" vertical="center"/>
    </xf>
    <xf numFmtId="0" fontId="4" fillId="33" borderId="2" xfId="0" applyFont="1" applyFill="1" applyBorder="1" applyAlignment="1">
      <alignment horizontal="center"/>
    </xf>
    <xf numFmtId="0" fontId="7" fillId="33" borderId="2" xfId="0" applyFont="1" applyFill="1" applyBorder="1" applyAlignment="1">
      <alignment horizontal="center"/>
    </xf>
    <xf numFmtId="0" fontId="4" fillId="35" borderId="2" xfId="0" applyFont="1" applyFill="1" applyBorder="1" applyAlignment="1">
      <alignment horizontal="center"/>
    </xf>
    <xf numFmtId="0" fontId="7" fillId="36" borderId="2" xfId="0" applyFont="1" applyFill="1" applyBorder="1" applyAlignment="1">
      <alignment horizontal="center"/>
    </xf>
    <xf numFmtId="0" fontId="4" fillId="36" borderId="2" xfId="0" applyFont="1" applyFill="1" applyBorder="1" applyAlignment="1">
      <alignment horizontal="center"/>
    </xf>
    <xf numFmtId="0" fontId="4" fillId="36" borderId="9" xfId="0" applyFont="1" applyFill="1" applyBorder="1" applyAlignment="1">
      <alignment horizontal="center"/>
    </xf>
    <xf numFmtId="0" fontId="7" fillId="33" borderId="9" xfId="0" applyFont="1" applyFill="1" applyBorder="1" applyAlignment="1">
      <alignment horizontal="center"/>
    </xf>
    <xf numFmtId="0" fontId="4" fillId="35" borderId="9" xfId="0" applyFont="1" applyFill="1" applyBorder="1" applyAlignment="1">
      <alignment horizontal="center"/>
    </xf>
    <xf numFmtId="0" fontId="6" fillId="32" borderId="0" xfId="0" applyFont="1" applyFill="1"/>
    <xf numFmtId="0" fontId="4" fillId="37" borderId="2" xfId="0" applyFont="1" applyFill="1" applyBorder="1" applyAlignment="1">
      <alignment horizontal="center"/>
    </xf>
    <xf numFmtId="0" fontId="4" fillId="38" borderId="2" xfId="0" applyFont="1" applyFill="1" applyBorder="1" applyAlignment="1">
      <alignment horizontal="center"/>
    </xf>
    <xf numFmtId="0" fontId="4" fillId="35" borderId="5" xfId="0" applyFont="1" applyFill="1" applyBorder="1" applyAlignment="1">
      <alignment horizontal="center"/>
    </xf>
    <xf numFmtId="0" fontId="4" fillId="33" borderId="5" xfId="0" applyFont="1" applyFill="1" applyBorder="1" applyAlignment="1">
      <alignment horizontal="center"/>
    </xf>
    <xf numFmtId="0" fontId="4" fillId="37" borderId="9" xfId="0" applyFont="1" applyFill="1" applyBorder="1" applyAlignment="1">
      <alignment horizontal="center"/>
    </xf>
    <xf numFmtId="0" fontId="14" fillId="0" borderId="0" xfId="0" applyFont="1" applyAlignment="1">
      <alignment horizontal="center"/>
    </xf>
    <xf numFmtId="0" fontId="6" fillId="39" borderId="0" xfId="0" applyFont="1" applyFill="1"/>
    <xf numFmtId="0" fontId="5" fillId="39" borderId="0" xfId="0" applyFont="1" applyFill="1" applyAlignment="1">
      <alignment horizontal="center"/>
    </xf>
    <xf numFmtId="0" fontId="0" fillId="39" borderId="0" xfId="0" applyFill="1"/>
    <xf numFmtId="0" fontId="12" fillId="39" borderId="0" xfId="0" applyFont="1" applyFill="1" applyAlignment="1">
      <alignment vertical="center"/>
    </xf>
    <xf numFmtId="0" fontId="12" fillId="39" borderId="0" xfId="0" applyFont="1" applyFill="1" applyAlignment="1">
      <alignment horizontal="center" vertical="center"/>
    </xf>
    <xf numFmtId="0" fontId="12" fillId="39" borderId="2" xfId="0" applyFont="1" applyFill="1" applyBorder="1" applyAlignment="1">
      <alignment horizontal="center" vertical="center"/>
    </xf>
    <xf numFmtId="0" fontId="0" fillId="39" borderId="2" xfId="0" applyFill="1" applyBorder="1"/>
    <xf numFmtId="0" fontId="5" fillId="39" borderId="0" xfId="0" applyFont="1" applyFill="1" applyAlignment="1">
      <alignment horizontal="right"/>
    </xf>
    <xf numFmtId="0" fontId="0" fillId="39" borderId="8" xfId="0" applyFill="1" applyBorder="1"/>
    <xf numFmtId="0" fontId="0" fillId="39" borderId="9" xfId="0" applyFill="1" applyBorder="1"/>
    <xf numFmtId="0" fontId="9" fillId="39" borderId="2" xfId="0" applyFont="1" applyFill="1" applyBorder="1" applyAlignment="1">
      <alignment horizontal="center" vertical="center"/>
    </xf>
    <xf numFmtId="0" fontId="7" fillId="39" borderId="0" xfId="0" applyFont="1" applyFill="1" applyAlignment="1">
      <alignment horizontal="center"/>
    </xf>
    <xf numFmtId="0" fontId="0" fillId="39" borderId="0" xfId="0" applyFill="1" applyAlignment="1">
      <alignment horizontal="right"/>
    </xf>
    <xf numFmtId="0" fontId="0" fillId="39" borderId="0" xfId="0" applyFill="1" applyAlignment="1">
      <alignment horizontal="center" vertical="center"/>
    </xf>
    <xf numFmtId="0" fontId="0" fillId="39" borderId="0" xfId="0" applyFill="1" applyAlignment="1">
      <alignment horizontal="center"/>
    </xf>
    <xf numFmtId="0" fontId="11" fillId="39" borderId="0" xfId="0" applyFont="1" applyFill="1" applyAlignment="1">
      <alignment horizontal="center" vertical="center"/>
    </xf>
    <xf numFmtId="0" fontId="0" fillId="39" borderId="4" xfId="0" applyFill="1" applyBorder="1" applyAlignment="1">
      <alignment horizontal="center" vertical="center"/>
    </xf>
    <xf numFmtId="0" fontId="0" fillId="39" borderId="5" xfId="0" applyFill="1" applyBorder="1" applyAlignment="1">
      <alignment horizontal="center" vertical="center"/>
    </xf>
    <xf numFmtId="0" fontId="0" fillId="39" borderId="2" xfId="0" applyFill="1" applyBorder="1" applyAlignment="1">
      <alignment horizontal="center" vertical="center"/>
    </xf>
    <xf numFmtId="0" fontId="9" fillId="39" borderId="0" xfId="0" applyFont="1" applyFill="1" applyAlignment="1">
      <alignment horizontal="center" vertical="center"/>
    </xf>
    <xf numFmtId="0" fontId="0" fillId="39" borderId="6" xfId="0" applyFill="1" applyBorder="1" applyAlignment="1">
      <alignment horizontal="center" vertical="center"/>
    </xf>
    <xf numFmtId="0" fontId="2" fillId="39" borderId="6" xfId="0" applyFont="1" applyFill="1" applyBorder="1" applyAlignment="1">
      <alignment horizontal="center" vertical="center" textRotation="90"/>
    </xf>
    <xf numFmtId="0" fontId="5" fillId="39" borderId="6" xfId="0" applyFont="1" applyFill="1" applyBorder="1"/>
    <xf numFmtId="0" fontId="6" fillId="39" borderId="6" xfId="0" applyFont="1" applyFill="1" applyBorder="1"/>
    <xf numFmtId="0" fontId="0" fillId="39" borderId="6" xfId="0" applyFill="1" applyBorder="1"/>
    <xf numFmtId="0" fontId="0" fillId="39" borderId="7" xfId="0" applyFill="1" applyBorder="1"/>
    <xf numFmtId="0" fontId="14" fillId="39" borderId="0" xfId="0" applyFont="1" applyFill="1" applyAlignment="1">
      <alignment horizontal="center"/>
    </xf>
    <xf numFmtId="0" fontId="17" fillId="40" borderId="69" xfId="0" applyFont="1" applyFill="1" applyBorder="1" applyAlignment="1">
      <alignment horizontal="center" vertical="top"/>
    </xf>
    <xf numFmtId="0" fontId="17" fillId="40" borderId="65" xfId="0" applyFont="1" applyFill="1" applyBorder="1" applyAlignment="1">
      <alignment horizontal="center" vertical="top"/>
    </xf>
    <xf numFmtId="0" fontId="17" fillId="40" borderId="70" xfId="0" applyFont="1" applyFill="1" applyBorder="1" applyAlignment="1">
      <alignment horizontal="center" vertical="top"/>
    </xf>
    <xf numFmtId="0" fontId="2" fillId="41" borderId="55" xfId="0" applyFont="1" applyFill="1" applyBorder="1" applyAlignment="1">
      <alignment horizontal="center" vertical="center"/>
    </xf>
    <xf numFmtId="0" fontId="2" fillId="41" borderId="49" xfId="0" applyFont="1" applyFill="1" applyBorder="1" applyAlignment="1">
      <alignment horizontal="center" vertical="center"/>
    </xf>
    <xf numFmtId="164" fontId="14" fillId="42" borderId="39" xfId="0" applyNumberFormat="1" applyFont="1" applyFill="1" applyBorder="1" applyAlignment="1">
      <alignment horizontal="center" vertical="center"/>
    </xf>
    <xf numFmtId="0" fontId="0" fillId="42" borderId="45" xfId="0" applyFill="1" applyBorder="1" applyAlignment="1">
      <alignment horizontal="left" vertical="top" wrapText="1"/>
    </xf>
    <xf numFmtId="0" fontId="0" fillId="42" borderId="48" xfId="0" applyFill="1" applyBorder="1" applyAlignment="1">
      <alignment horizontal="left" vertical="top" wrapText="1"/>
    </xf>
    <xf numFmtId="0" fontId="16" fillId="42" borderId="46" xfId="0" applyFont="1" applyFill="1" applyBorder="1" applyAlignment="1">
      <alignment horizontal="center" vertical="center" wrapText="1"/>
    </xf>
    <xf numFmtId="0" fontId="16" fillId="42" borderId="69" xfId="0" applyFont="1" applyFill="1" applyBorder="1" applyAlignment="1">
      <alignment horizontal="center" vertical="center" wrapText="1"/>
    </xf>
    <xf numFmtId="0" fontId="16" fillId="42" borderId="65" xfId="0" applyFont="1" applyFill="1" applyBorder="1" applyAlignment="1">
      <alignment horizontal="center" vertical="center" wrapText="1"/>
    </xf>
    <xf numFmtId="0" fontId="16" fillId="42" borderId="70" xfId="0" applyFont="1" applyFill="1" applyBorder="1" applyAlignment="1">
      <alignment horizontal="center" vertical="center" wrapText="1"/>
    </xf>
    <xf numFmtId="0" fontId="0" fillId="42" borderId="47" xfId="0" applyFill="1" applyBorder="1" applyAlignment="1">
      <alignment horizontal="center" vertical="center" wrapText="1"/>
    </xf>
    <xf numFmtId="0" fontId="0" fillId="42" borderId="75" xfId="0" applyFill="1" applyBorder="1" applyAlignment="1">
      <alignment horizontal="center" vertical="top" wrapText="1"/>
    </xf>
    <xf numFmtId="164" fontId="14" fillId="43" borderId="62" xfId="0" applyNumberFormat="1" applyFont="1" applyFill="1" applyBorder="1" applyAlignment="1">
      <alignment horizontal="center" vertical="center"/>
    </xf>
    <xf numFmtId="0" fontId="0" fillId="43" borderId="41" xfId="0" applyFill="1" applyBorder="1" applyAlignment="1">
      <alignment horizontal="left" vertical="top" wrapText="1"/>
    </xf>
    <xf numFmtId="0" fontId="0" fillId="43" borderId="63" xfId="0" applyFill="1" applyBorder="1" applyAlignment="1">
      <alignment horizontal="left" vertical="top" wrapText="1"/>
    </xf>
    <xf numFmtId="0" fontId="16" fillId="43" borderId="0" xfId="0" applyFont="1" applyFill="1" applyAlignment="1">
      <alignment horizontal="center" vertical="center" wrapText="1"/>
    </xf>
    <xf numFmtId="0" fontId="16" fillId="43" borderId="66" xfId="0" applyFont="1" applyFill="1" applyBorder="1" applyAlignment="1">
      <alignment horizontal="center" vertical="center" wrapText="1"/>
    </xf>
    <xf numFmtId="0" fontId="16" fillId="43" borderId="67" xfId="0" applyFont="1" applyFill="1" applyBorder="1" applyAlignment="1">
      <alignment horizontal="center" vertical="center" wrapText="1"/>
    </xf>
    <xf numFmtId="0" fontId="16" fillId="43" borderId="68" xfId="0" applyFont="1" applyFill="1" applyBorder="1" applyAlignment="1">
      <alignment horizontal="center" vertical="center" wrapText="1"/>
    </xf>
    <xf numFmtId="0" fontId="0" fillId="43" borderId="42" xfId="0" applyFill="1" applyBorder="1" applyAlignment="1">
      <alignment horizontal="center" vertical="center" wrapText="1"/>
    </xf>
    <xf numFmtId="0" fontId="0" fillId="43" borderId="73" xfId="0" applyFill="1" applyBorder="1" applyAlignment="1">
      <alignment horizontal="center" vertical="top" wrapText="1"/>
    </xf>
    <xf numFmtId="0" fontId="16" fillId="43" borderId="71" xfId="0" applyFont="1" applyFill="1" applyBorder="1" applyAlignment="1">
      <alignment horizontal="center" vertical="center" wrapText="1"/>
    </xf>
    <xf numFmtId="0" fontId="16" fillId="43" borderId="65" xfId="0" applyFont="1" applyFill="1" applyBorder="1" applyAlignment="1">
      <alignment horizontal="center" vertical="center" wrapText="1"/>
    </xf>
    <xf numFmtId="0" fontId="16" fillId="43" borderId="64" xfId="0" applyFont="1" applyFill="1" applyBorder="1" applyAlignment="1">
      <alignment horizontal="center" vertical="center" wrapText="1"/>
    </xf>
    <xf numFmtId="0" fontId="16" fillId="43" borderId="72" xfId="0" applyFont="1" applyFill="1" applyBorder="1" applyAlignment="1">
      <alignment horizontal="center" vertical="center" wrapText="1"/>
    </xf>
    <xf numFmtId="164" fontId="14" fillId="44" borderId="76" xfId="0" applyNumberFormat="1" applyFont="1" applyFill="1" applyBorder="1" applyAlignment="1">
      <alignment horizontal="center" vertical="center" wrapText="1"/>
    </xf>
    <xf numFmtId="0" fontId="16" fillId="44" borderId="77" xfId="0" applyFont="1" applyFill="1" applyBorder="1" applyAlignment="1">
      <alignment horizontal="center" vertical="center"/>
    </xf>
    <xf numFmtId="0" fontId="16" fillId="44" borderId="78" xfId="0" applyFont="1" applyFill="1" applyBorder="1" applyAlignment="1">
      <alignment horizontal="center" vertical="center"/>
    </xf>
    <xf numFmtId="0" fontId="16" fillId="44" borderId="79" xfId="0" applyFont="1" applyFill="1" applyBorder="1" applyAlignment="1">
      <alignment horizontal="center" vertical="center"/>
    </xf>
    <xf numFmtId="0" fontId="5" fillId="47" borderId="29" xfId="0" applyFont="1" applyFill="1" applyBorder="1" applyAlignment="1">
      <alignment horizontal="right"/>
    </xf>
    <xf numFmtId="0" fontId="5" fillId="46" borderId="29" xfId="0" applyFont="1" applyFill="1" applyBorder="1" applyAlignment="1">
      <alignment horizontal="right"/>
    </xf>
    <xf numFmtId="0" fontId="5" fillId="46" borderId="30" xfId="0" applyFont="1" applyFill="1" applyBorder="1" applyAlignment="1">
      <alignment horizontal="right"/>
    </xf>
    <xf numFmtId="0" fontId="5" fillId="47" borderId="33" xfId="0" applyFont="1" applyFill="1" applyBorder="1" applyAlignment="1">
      <alignment horizontal="right"/>
    </xf>
    <xf numFmtId="0" fontId="5" fillId="47" borderId="22" xfId="0" applyFont="1" applyFill="1" applyBorder="1" applyAlignment="1">
      <alignment horizontal="right"/>
    </xf>
    <xf numFmtId="0" fontId="5" fillId="47" borderId="32" xfId="0" applyFont="1" applyFill="1" applyBorder="1" applyAlignment="1">
      <alignment horizontal="right"/>
    </xf>
    <xf numFmtId="0" fontId="6" fillId="43" borderId="22" xfId="0" applyFont="1" applyFill="1" applyBorder="1" applyAlignment="1">
      <alignment horizontal="right"/>
    </xf>
    <xf numFmtId="0" fontId="6" fillId="43" borderId="29" xfId="0" applyFont="1" applyFill="1" applyBorder="1" applyAlignment="1">
      <alignment horizontal="right"/>
    </xf>
    <xf numFmtId="0" fontId="6" fillId="43" borderId="30" xfId="0" applyFont="1" applyFill="1" applyBorder="1" applyAlignment="1">
      <alignment horizontal="right"/>
    </xf>
    <xf numFmtId="1" fontId="7" fillId="43" borderId="0" xfId="0" applyNumberFormat="1" applyFont="1" applyFill="1" applyAlignment="1">
      <alignment horizontal="center"/>
    </xf>
    <xf numFmtId="1" fontId="7" fillId="43" borderId="11" xfId="0" applyNumberFormat="1" applyFont="1" applyFill="1" applyBorder="1" applyAlignment="1">
      <alignment horizontal="center"/>
    </xf>
    <xf numFmtId="1" fontId="7" fillId="43" borderId="2" xfId="0" applyNumberFormat="1" applyFont="1" applyFill="1" applyBorder="1" applyAlignment="1">
      <alignment horizontal="center"/>
    </xf>
    <xf numFmtId="0" fontId="5" fillId="48" borderId="31" xfId="0" applyFont="1" applyFill="1" applyBorder="1" applyAlignment="1">
      <alignment horizontal="right"/>
    </xf>
    <xf numFmtId="0" fontId="5" fillId="48" borderId="29" xfId="0" applyFont="1" applyFill="1" applyBorder="1" applyAlignment="1">
      <alignment horizontal="right"/>
    </xf>
    <xf numFmtId="0" fontId="5" fillId="49" borderId="29" xfId="0" applyFont="1" applyFill="1" applyBorder="1" applyAlignment="1">
      <alignment horizontal="right"/>
    </xf>
    <xf numFmtId="0" fontId="5" fillId="48" borderId="22" xfId="0" applyFont="1" applyFill="1" applyBorder="1" applyAlignment="1">
      <alignment horizontal="right"/>
    </xf>
    <xf numFmtId="0" fontId="6" fillId="42" borderId="32" xfId="0" applyFont="1" applyFill="1" applyBorder="1" applyAlignment="1">
      <alignment horizontal="right"/>
    </xf>
    <xf numFmtId="0" fontId="6" fillId="42" borderId="22" xfId="0" applyFont="1" applyFill="1" applyBorder="1" applyAlignment="1">
      <alignment horizontal="right"/>
    </xf>
    <xf numFmtId="0" fontId="6" fillId="42" borderId="29" xfId="0" applyFont="1" applyFill="1" applyBorder="1" applyAlignment="1">
      <alignment horizontal="right"/>
    </xf>
    <xf numFmtId="0" fontId="6" fillId="42" borderId="31" xfId="0" applyFont="1" applyFill="1" applyBorder="1" applyAlignment="1">
      <alignment horizontal="right"/>
    </xf>
    <xf numFmtId="1" fontId="7" fillId="48" borderId="4" xfId="0" applyNumberFormat="1" applyFont="1" applyFill="1" applyBorder="1" applyAlignment="1">
      <alignment horizontal="center"/>
    </xf>
    <xf numFmtId="1" fontId="7" fillId="42" borderId="34" xfId="0" applyNumberFormat="1" applyFont="1" applyFill="1" applyBorder="1" applyAlignment="1">
      <alignment horizontal="center"/>
    </xf>
    <xf numFmtId="0" fontId="6" fillId="42" borderId="33" xfId="0" applyFont="1" applyFill="1" applyBorder="1" applyAlignment="1">
      <alignment horizontal="right"/>
    </xf>
    <xf numFmtId="1" fontId="7" fillId="42" borderId="5" xfId="0" applyNumberFormat="1" applyFont="1" applyFill="1" applyBorder="1" applyAlignment="1">
      <alignment horizontal="center"/>
    </xf>
    <xf numFmtId="1" fontId="7" fillId="48" borderId="0" xfId="0" applyNumberFormat="1" applyFont="1" applyFill="1" applyAlignment="1">
      <alignment horizontal="center"/>
    </xf>
    <xf numFmtId="1" fontId="7" fillId="42" borderId="11" xfId="0" applyNumberFormat="1" applyFont="1" applyFill="1" applyBorder="1" applyAlignment="1">
      <alignment horizontal="center"/>
    </xf>
    <xf numFmtId="1" fontId="7" fillId="42" borderId="2" xfId="0" applyNumberFormat="1" applyFont="1" applyFill="1" applyBorder="1" applyAlignment="1">
      <alignment horizontal="center"/>
    </xf>
    <xf numFmtId="0" fontId="6" fillId="42" borderId="30" xfId="0" applyFont="1" applyFill="1" applyBorder="1" applyAlignment="1">
      <alignment horizontal="right"/>
    </xf>
    <xf numFmtId="1" fontId="7" fillId="48" borderId="8" xfId="0" applyNumberFormat="1" applyFont="1" applyFill="1" applyBorder="1" applyAlignment="1">
      <alignment horizontal="center"/>
    </xf>
    <xf numFmtId="1" fontId="7" fillId="42" borderId="35" xfId="0" applyNumberFormat="1" applyFont="1" applyFill="1" applyBorder="1" applyAlignment="1">
      <alignment horizontal="center"/>
    </xf>
    <xf numFmtId="0" fontId="0" fillId="42" borderId="8" xfId="0" applyFill="1" applyBorder="1"/>
    <xf numFmtId="0" fontId="0" fillId="42" borderId="36" xfId="0" applyFill="1" applyBorder="1"/>
    <xf numFmtId="0" fontId="10" fillId="48" borderId="1" xfId="0" applyFont="1" applyFill="1" applyBorder="1" applyAlignment="1">
      <alignment horizontal="center" vertical="center"/>
    </xf>
    <xf numFmtId="0" fontId="2" fillId="48" borderId="1" xfId="0" applyFont="1" applyFill="1" applyBorder="1" applyAlignment="1">
      <alignment horizontal="center" vertical="center"/>
    </xf>
    <xf numFmtId="0" fontId="2" fillId="48" borderId="23" xfId="0" applyFont="1" applyFill="1" applyBorder="1" applyAlignment="1">
      <alignment horizontal="center" vertical="center"/>
    </xf>
    <xf numFmtId="0" fontId="2" fillId="47" borderId="24" xfId="0" applyFont="1" applyFill="1" applyBorder="1" applyAlignment="1">
      <alignment horizontal="center" vertical="center"/>
    </xf>
    <xf numFmtId="0" fontId="6" fillId="34" borderId="1" xfId="0" applyFont="1" applyFill="1" applyBorder="1" applyAlignment="1">
      <alignment horizontal="center"/>
    </xf>
    <xf numFmtId="0" fontId="10" fillId="43" borderId="0" xfId="0" applyFont="1" applyFill="1" applyAlignment="1">
      <alignment horizontal="center" vertical="center" wrapText="1"/>
    </xf>
    <xf numFmtId="0" fontId="10" fillId="42" borderId="46" xfId="0" applyFont="1" applyFill="1" applyBorder="1" applyAlignment="1">
      <alignment horizontal="center" vertical="center" wrapText="1"/>
    </xf>
    <xf numFmtId="0" fontId="10" fillId="42" borderId="46" xfId="0" applyFont="1" applyFill="1" applyBorder="1" applyAlignment="1">
      <alignment horizontal="center" vertical="center"/>
    </xf>
    <xf numFmtId="0" fontId="10" fillId="43" borderId="0" xfId="0" applyFont="1" applyFill="1" applyAlignment="1">
      <alignment horizontal="center" vertical="center"/>
    </xf>
    <xf numFmtId="0" fontId="2" fillId="44" borderId="60" xfId="0" applyFont="1" applyFill="1" applyBorder="1" applyAlignment="1">
      <alignment horizontal="center" vertical="center" wrapText="1"/>
    </xf>
    <xf numFmtId="0" fontId="0" fillId="43" borderId="82" xfId="0" applyFill="1" applyBorder="1" applyAlignment="1">
      <alignment horizontal="center" vertical="center" wrapText="1"/>
    </xf>
    <xf numFmtId="0" fontId="0" fillId="42" borderId="82" xfId="0" applyFill="1" applyBorder="1" applyAlignment="1">
      <alignment horizontal="center" vertical="center" wrapText="1"/>
    </xf>
    <xf numFmtId="0" fontId="0" fillId="50" borderId="81" xfId="0" applyFill="1" applyBorder="1" applyAlignment="1">
      <alignment horizontal="center" vertical="center" wrapText="1"/>
    </xf>
    <xf numFmtId="0" fontId="1" fillId="41" borderId="17" xfId="0" applyFont="1" applyFill="1" applyBorder="1" applyAlignment="1">
      <alignment horizontal="center" vertical="center"/>
    </xf>
    <xf numFmtId="0" fontId="1" fillId="41" borderId="18" xfId="0" applyFont="1" applyFill="1" applyBorder="1" applyAlignment="1">
      <alignment horizontal="center" vertical="center"/>
    </xf>
    <xf numFmtId="0" fontId="1" fillId="41" borderId="19" xfId="0" applyFont="1" applyFill="1" applyBorder="1" applyAlignment="1">
      <alignment horizontal="center" vertical="center"/>
    </xf>
    <xf numFmtId="0" fontId="2" fillId="45" borderId="3" xfId="0" applyFont="1" applyFill="1" applyBorder="1" applyAlignment="1">
      <alignment horizontal="center"/>
    </xf>
    <xf numFmtId="0" fontId="8" fillId="41" borderId="5" xfId="0" applyFont="1" applyFill="1" applyBorder="1" applyAlignment="1">
      <alignment horizontal="center"/>
    </xf>
    <xf numFmtId="0" fontId="2" fillId="41" borderId="7" xfId="0" applyFont="1" applyFill="1" applyBorder="1" applyAlignment="1">
      <alignment horizontal="center"/>
    </xf>
    <xf numFmtId="0" fontId="8" fillId="41" borderId="9" xfId="0" applyFont="1" applyFill="1" applyBorder="1" applyAlignment="1">
      <alignment horizontal="center"/>
    </xf>
    <xf numFmtId="0" fontId="1" fillId="45" borderId="3" xfId="0" applyFont="1" applyFill="1" applyBorder="1" applyAlignment="1">
      <alignment horizontal="center" vertical="center"/>
    </xf>
    <xf numFmtId="0" fontId="3" fillId="41" borderId="4" xfId="0" applyFont="1" applyFill="1" applyBorder="1" applyAlignment="1">
      <alignment horizontal="center" vertical="center"/>
    </xf>
    <xf numFmtId="0" fontId="3" fillId="41" borderId="5" xfId="0" applyFont="1" applyFill="1" applyBorder="1" applyAlignment="1">
      <alignment horizontal="center" vertical="center"/>
    </xf>
    <xf numFmtId="0" fontId="11" fillId="34" borderId="17" xfId="0" applyFont="1" applyFill="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2" fillId="26" borderId="17" xfId="0" applyFont="1" applyFill="1" applyBorder="1" applyAlignment="1">
      <alignment horizontal="center"/>
    </xf>
    <xf numFmtId="0" fontId="0" fillId="0" borderId="19" xfId="0" applyBorder="1" applyAlignment="1">
      <alignment horizontal="center"/>
    </xf>
    <xf numFmtId="0" fontId="2" fillId="27" borderId="17" xfId="0" applyFont="1" applyFill="1" applyBorder="1" applyAlignment="1">
      <alignment horizontal="center"/>
    </xf>
    <xf numFmtId="0" fontId="2" fillId="28" borderId="17" xfId="0" applyFont="1" applyFill="1" applyBorder="1" applyAlignment="1">
      <alignment horizontal="center"/>
    </xf>
    <xf numFmtId="0" fontId="2" fillId="29" borderId="17" xfId="0" applyFont="1" applyFill="1" applyBorder="1" applyAlignment="1">
      <alignment horizontal="center"/>
    </xf>
    <xf numFmtId="0" fontId="2" fillId="30" borderId="17" xfId="0" applyFont="1" applyFill="1" applyBorder="1" applyAlignment="1">
      <alignment horizontal="center"/>
    </xf>
    <xf numFmtId="0" fontId="2" fillId="31" borderId="17" xfId="0" applyFont="1" applyFill="1" applyBorder="1" applyAlignment="1">
      <alignment horizontal="center"/>
    </xf>
    <xf numFmtId="0" fontId="2" fillId="41" borderId="18" xfId="0" applyFont="1" applyFill="1" applyBorder="1" applyAlignment="1">
      <alignment horizontal="center"/>
    </xf>
    <xf numFmtId="0" fontId="2" fillId="41" borderId="19" xfId="0" applyFont="1" applyFill="1" applyBorder="1" applyAlignment="1">
      <alignment horizontal="center"/>
    </xf>
    <xf numFmtId="0" fontId="13" fillId="36" borderId="23" xfId="0" applyFont="1" applyFill="1" applyBorder="1" applyAlignment="1">
      <alignment horizontal="center"/>
    </xf>
    <xf numFmtId="0" fontId="13" fillId="36" borderId="37" xfId="0" applyFont="1" applyFill="1" applyBorder="1" applyAlignment="1">
      <alignment horizontal="center"/>
    </xf>
    <xf numFmtId="0" fontId="13" fillId="36" borderId="38" xfId="0" applyFont="1" applyFill="1" applyBorder="1" applyAlignment="1">
      <alignment horizontal="center"/>
    </xf>
    <xf numFmtId="0" fontId="2" fillId="41" borderId="17" xfId="0" applyFont="1" applyFill="1" applyBorder="1" applyAlignment="1">
      <alignment horizontal="center"/>
    </xf>
    <xf numFmtId="0" fontId="2" fillId="41" borderId="17" xfId="0" applyFont="1" applyFill="1" applyBorder="1" applyAlignment="1">
      <alignment horizontal="center" vertical="center"/>
    </xf>
    <xf numFmtId="0" fontId="8" fillId="41" borderId="18" xfId="0" applyFont="1" applyFill="1" applyBorder="1" applyAlignment="1">
      <alignment horizontal="center" vertical="center"/>
    </xf>
    <xf numFmtId="0" fontId="0" fillId="41" borderId="18" xfId="0" applyFill="1" applyBorder="1" applyAlignment="1">
      <alignment horizontal="center"/>
    </xf>
    <xf numFmtId="0" fontId="0" fillId="41" borderId="19" xfId="0" applyFill="1" applyBorder="1" applyAlignment="1">
      <alignment horizontal="center"/>
    </xf>
    <xf numFmtId="0" fontId="2" fillId="31" borderId="28" xfId="0" applyFont="1" applyFill="1" applyBorder="1" applyAlignment="1">
      <alignment horizontal="center"/>
    </xf>
    <xf numFmtId="0" fontId="2" fillId="31" borderId="19" xfId="0" applyFont="1" applyFill="1" applyBorder="1" applyAlignment="1">
      <alignment horizontal="center"/>
    </xf>
    <xf numFmtId="0" fontId="2" fillId="30" borderId="28" xfId="0" applyFont="1" applyFill="1" applyBorder="1" applyAlignment="1">
      <alignment horizontal="center"/>
    </xf>
    <xf numFmtId="0" fontId="2" fillId="30" borderId="26" xfId="0" applyFont="1" applyFill="1" applyBorder="1" applyAlignment="1">
      <alignment horizontal="center"/>
    </xf>
    <xf numFmtId="0" fontId="2" fillId="28" borderId="28" xfId="0" applyFont="1" applyFill="1" applyBorder="1" applyAlignment="1">
      <alignment horizontal="center"/>
    </xf>
    <xf numFmtId="0" fontId="2" fillId="28" borderId="26" xfId="0" applyFont="1" applyFill="1" applyBorder="1" applyAlignment="1">
      <alignment horizontal="center"/>
    </xf>
    <xf numFmtId="0" fontId="2" fillId="29" borderId="28" xfId="0" applyFont="1" applyFill="1" applyBorder="1" applyAlignment="1">
      <alignment horizontal="center"/>
    </xf>
    <xf numFmtId="0" fontId="2" fillId="29" borderId="18" xfId="0" applyFont="1" applyFill="1" applyBorder="1" applyAlignment="1">
      <alignment horizontal="center"/>
    </xf>
    <xf numFmtId="0" fontId="2" fillId="27" borderId="28" xfId="0" applyFont="1" applyFill="1" applyBorder="1" applyAlignment="1">
      <alignment horizontal="center"/>
    </xf>
    <xf numFmtId="0" fontId="2" fillId="27" borderId="18" xfId="0" applyFont="1" applyFill="1" applyBorder="1" applyAlignment="1">
      <alignment horizontal="center"/>
    </xf>
    <xf numFmtId="0" fontId="2" fillId="26" borderId="26" xfId="0" applyFont="1" applyFill="1" applyBorder="1" applyAlignment="1">
      <alignment horizontal="center"/>
    </xf>
    <xf numFmtId="0" fontId="17" fillId="40" borderId="53" xfId="0" applyFont="1" applyFill="1" applyBorder="1" applyAlignment="1">
      <alignment horizontal="center" vertical="center" wrapText="1"/>
    </xf>
    <xf numFmtId="0" fontId="17" fillId="40" borderId="54" xfId="0" applyFont="1" applyFill="1" applyBorder="1" applyAlignment="1">
      <alignment horizontal="center" vertical="center" wrapText="1"/>
    </xf>
    <xf numFmtId="0" fontId="2" fillId="41" borderId="56" xfId="0" applyFont="1" applyFill="1" applyBorder="1" applyAlignment="1">
      <alignment horizontal="center" vertical="center"/>
    </xf>
    <xf numFmtId="0" fontId="15" fillId="41" borderId="73" xfId="0" applyFont="1" applyFill="1" applyBorder="1" applyAlignment="1">
      <alignment horizontal="center" vertical="center"/>
    </xf>
    <xf numFmtId="0" fontId="0" fillId="41" borderId="74" xfId="0" applyFill="1" applyBorder="1" applyAlignment="1">
      <alignment horizontal="center" vertical="center"/>
    </xf>
    <xf numFmtId="0" fontId="13" fillId="36" borderId="51" xfId="0" applyFont="1" applyFill="1" applyBorder="1" applyAlignment="1">
      <alignment horizontal="center" vertical="center"/>
    </xf>
    <xf numFmtId="0" fontId="13" fillId="36" borderId="52" xfId="0" applyFont="1" applyFill="1" applyBorder="1" applyAlignment="1">
      <alignment horizontal="center" vertical="center"/>
    </xf>
    <xf numFmtId="0" fontId="19" fillId="44" borderId="59" xfId="0" applyFont="1" applyFill="1" applyBorder="1" applyAlignment="1">
      <alignment horizontal="center" vertical="center" wrapText="1"/>
    </xf>
    <xf numFmtId="0" fontId="19" fillId="44" borderId="60" xfId="0" applyFont="1" applyFill="1" applyBorder="1" applyAlignment="1">
      <alignment horizontal="center" vertical="center" wrapText="1"/>
    </xf>
    <xf numFmtId="0" fontId="19" fillId="44" borderId="61" xfId="0" applyFont="1" applyFill="1" applyBorder="1" applyAlignment="1">
      <alignment horizontal="center" vertical="center" wrapText="1"/>
    </xf>
    <xf numFmtId="0" fontId="0" fillId="44" borderId="59" xfId="0" applyFill="1" applyBorder="1" applyAlignment="1">
      <alignment horizontal="center" vertical="top" wrapText="1"/>
    </xf>
    <xf numFmtId="0" fontId="0" fillId="44" borderId="50" xfId="0" applyFill="1" applyBorder="1" applyAlignment="1">
      <alignment horizontal="center" vertical="top" wrapText="1"/>
    </xf>
    <xf numFmtId="0" fontId="2" fillId="41" borderId="58" xfId="0" applyFont="1" applyFill="1" applyBorder="1" applyAlignment="1">
      <alignment horizontal="center"/>
    </xf>
    <xf numFmtId="0" fontId="15" fillId="41" borderId="4" xfId="0" applyFont="1" applyFill="1" applyBorder="1" applyAlignment="1">
      <alignment horizontal="center"/>
    </xf>
    <xf numFmtId="0" fontId="15" fillId="41" borderId="57" xfId="0" applyFont="1" applyFill="1" applyBorder="1" applyAlignment="1">
      <alignment horizontal="center"/>
    </xf>
    <xf numFmtId="0" fontId="0" fillId="40" borderId="54" xfId="0" applyFill="1" applyBorder="1" applyAlignment="1">
      <alignment horizontal="center" vertical="center" wrapText="1"/>
    </xf>
    <xf numFmtId="0" fontId="2" fillId="41" borderId="3" xfId="0" applyFont="1" applyFill="1" applyBorder="1" applyAlignment="1">
      <alignment horizontal="center" vertical="center"/>
    </xf>
    <xf numFmtId="0" fontId="15" fillId="41" borderId="57" xfId="0" applyFont="1" applyFill="1" applyBorder="1" applyAlignment="1">
      <alignment horizontal="center" vertical="center"/>
    </xf>
    <xf numFmtId="0" fontId="15" fillId="41" borderId="6" xfId="0" applyFont="1" applyFill="1" applyBorder="1" applyAlignment="1">
      <alignment horizontal="center" vertical="center"/>
    </xf>
    <xf numFmtId="0" fontId="15" fillId="41" borderId="42" xfId="0" applyFont="1" applyFill="1" applyBorder="1" applyAlignment="1">
      <alignment horizontal="center" vertical="center"/>
    </xf>
    <xf numFmtId="0" fontId="15" fillId="41" borderId="80" xfId="0" applyFont="1" applyFill="1" applyBorder="1" applyAlignment="1">
      <alignment horizontal="center" vertical="center"/>
    </xf>
    <xf numFmtId="0" fontId="15" fillId="41" borderId="44" xfId="0" applyFont="1" applyFill="1" applyBorder="1" applyAlignment="1">
      <alignment horizontal="center" vertical="center"/>
    </xf>
    <xf numFmtId="0" fontId="19" fillId="34" borderId="7" xfId="0" applyFont="1" applyFill="1" applyBorder="1" applyAlignment="1">
      <alignment horizontal="center" wrapText="1"/>
    </xf>
    <xf numFmtId="0" fontId="19" fillId="34" borderId="8" xfId="0" applyFont="1" applyFill="1" applyBorder="1" applyAlignment="1">
      <alignment horizontal="center" wrapText="1"/>
    </xf>
    <xf numFmtId="0" fontId="20" fillId="34" borderId="8" xfId="0" applyFont="1" applyFill="1" applyBorder="1" applyAlignment="1">
      <alignment horizontal="center" wrapText="1"/>
    </xf>
    <xf numFmtId="0" fontId="20" fillId="34" borderId="9" xfId="0" applyFont="1" applyFill="1" applyBorder="1" applyAlignment="1">
      <alignment horizontal="center"/>
    </xf>
    <xf numFmtId="0" fontId="2" fillId="41" borderId="55" xfId="0" applyFont="1" applyFill="1" applyBorder="1" applyAlignment="1">
      <alignment horizontal="center" vertical="center"/>
    </xf>
    <xf numFmtId="0" fontId="15" fillId="41" borderId="62" xfId="0" applyFont="1" applyFill="1" applyBorder="1" applyAlignment="1">
      <alignment horizontal="center" vertical="center"/>
    </xf>
    <xf numFmtId="0" fontId="0" fillId="41" borderId="54" xfId="0" applyFill="1" applyBorder="1" applyAlignment="1">
      <alignment horizontal="center" vertical="center"/>
    </xf>
    <xf numFmtId="0" fontId="17" fillId="40" borderId="45" xfId="0" applyFont="1" applyFill="1" applyBorder="1" applyAlignment="1">
      <alignment horizontal="center"/>
    </xf>
    <xf numFmtId="0" fontId="17" fillId="40" borderId="46" xfId="0" applyFont="1" applyFill="1" applyBorder="1" applyAlignment="1">
      <alignment horizontal="center"/>
    </xf>
    <xf numFmtId="0" fontId="17" fillId="40" borderId="47" xfId="0" applyFont="1" applyFill="1" applyBorder="1" applyAlignment="1">
      <alignment horizontal="center"/>
    </xf>
    <xf numFmtId="0" fontId="17" fillId="40" borderId="40" xfId="0" applyFont="1" applyFill="1" applyBorder="1" applyAlignment="1">
      <alignment horizontal="center" vertical="center"/>
    </xf>
    <xf numFmtId="0" fontId="0" fillId="40" borderId="10" xfId="0" applyFill="1" applyBorder="1" applyAlignment="1">
      <alignment horizontal="center" vertical="center"/>
    </xf>
    <xf numFmtId="0" fontId="17" fillId="40" borderId="43" xfId="0" applyFont="1" applyFill="1" applyBorder="1" applyAlignment="1">
      <alignment horizontal="center" vertical="center"/>
    </xf>
    <xf numFmtId="0" fontId="0" fillId="40" borderId="44" xfId="0"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A3E41B"/>
      <color rgb="FFD5E89D"/>
      <color rgb="FFC27BA0"/>
      <color rgb="FF82536C"/>
      <color rgb="FFEAD1DC"/>
      <color rgb="FF00E5B9"/>
      <color rgb="FFFF4637"/>
      <color rgb="FF6DC817"/>
      <color rgb="FFFDC01D"/>
      <color rgb="FFF351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06/relationships/rdRichValue" Target="richData/rdrichvalue.xml"/><Relationship Id="rId3" Type="http://schemas.openxmlformats.org/officeDocument/2006/relationships/theme" Target="theme/theme1.xml"/><Relationship Id="rId7" Type="http://schemas.microsoft.com/office/2022/10/relationships/richValueRel" Target="richData/richValueRel.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eetMetadata" Target="metadata.xml"/><Relationship Id="rId11" Type="http://schemas.openxmlformats.org/officeDocument/2006/relationships/calcChain" Target="calcChain.xml"/><Relationship Id="rId5" Type="http://schemas.openxmlformats.org/officeDocument/2006/relationships/sharedStrings" Target="sharedStrings.xml"/><Relationship Id="rId10" Type="http://schemas.microsoft.com/office/2017/06/relationships/rdRichValueTypes" Target="richData/rdRichValueTypes.xml"/><Relationship Id="rId4" Type="http://schemas.openxmlformats.org/officeDocument/2006/relationships/styles" Target="styles.xml"/><Relationship Id="rId9" Type="http://schemas.microsoft.com/office/2017/06/relationships/rdRichValueStructure" Target="richData/rdrichvaluestructure.xml"/></Relationships>
</file>

<file path=xl/richData/_rels/richValueRel.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6">
  <rv s="0">
    <v>0</v>
    <v>5</v>
  </rv>
  <rv s="0">
    <v>1</v>
    <v>5</v>
  </rv>
  <rv s="0">
    <v>2</v>
    <v>5</v>
  </rv>
  <rv s="0">
    <v>3</v>
    <v>5</v>
  </rv>
  <rv s="0">
    <v>4</v>
    <v>5</v>
  </rv>
  <rv s="0">
    <v>5</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el r:id="rId2"/>
  <rel r:id="rId3"/>
  <rel r:id="rId4"/>
  <rel r:id="rId5"/>
  <rel r:id="rId6"/>
</richValueRel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3E6B6-306E-4334-AD61-63B70B6CC42A}">
  <dimension ref="A1:P39"/>
  <sheetViews>
    <sheetView tabSelected="1" zoomScaleNormal="100" workbookViewId="0">
      <selection activeCell="G26" sqref="G26:G29"/>
    </sheetView>
  </sheetViews>
  <sheetFormatPr defaultRowHeight="15" x14ac:dyDescent="0.25"/>
  <cols>
    <col min="1" max="1" width="14.42578125" bestFit="1" customWidth="1"/>
    <col min="2" max="2" width="22.85546875" bestFit="1" customWidth="1"/>
    <col min="3" max="3" width="21.85546875" bestFit="1" customWidth="1"/>
    <col min="4" max="4" width="16.85546875" bestFit="1" customWidth="1"/>
    <col min="5" max="5" width="24.28515625" bestFit="1" customWidth="1"/>
    <col min="6" max="7" width="21.7109375" bestFit="1" customWidth="1"/>
    <col min="8" max="8" width="23.85546875" bestFit="1" customWidth="1"/>
    <col min="9" max="9" width="21.85546875" bestFit="1" customWidth="1"/>
    <col min="10" max="10" width="19.140625" bestFit="1" customWidth="1"/>
    <col min="11" max="11" width="19.42578125" bestFit="1" customWidth="1"/>
    <col min="12" max="12" width="15.42578125" bestFit="1" customWidth="1"/>
    <col min="13" max="13" width="15.28515625" bestFit="1" customWidth="1"/>
    <col min="14" max="16" width="17.85546875" bestFit="1" customWidth="1"/>
  </cols>
  <sheetData>
    <row r="1" spans="1:16" s="38" customFormat="1" ht="29.25" thickBot="1" x14ac:dyDescent="0.3">
      <c r="A1" s="157" t="s">
        <v>50</v>
      </c>
      <c r="B1" s="158"/>
      <c r="C1" s="158"/>
      <c r="D1" s="158"/>
      <c r="E1" s="158"/>
      <c r="F1" s="158"/>
      <c r="G1" s="158"/>
      <c r="H1" s="158"/>
      <c r="I1" s="158"/>
      <c r="J1" s="158"/>
      <c r="K1" s="158"/>
      <c r="L1" s="158"/>
      <c r="M1" s="159"/>
      <c r="N1" s="70"/>
      <c r="O1" s="70"/>
      <c r="P1" s="71"/>
    </row>
    <row r="2" spans="1:16" ht="15.75" x14ac:dyDescent="0.25">
      <c r="A2" s="146" t="s">
        <v>0</v>
      </c>
      <c r="B2" s="1" t="s">
        <v>97</v>
      </c>
      <c r="C2" s="2" t="s">
        <v>98</v>
      </c>
      <c r="D2" s="3" t="s">
        <v>99</v>
      </c>
      <c r="E2" s="4" t="s">
        <v>100</v>
      </c>
      <c r="F2" s="5" t="s">
        <v>1</v>
      </c>
      <c r="G2" s="6" t="s">
        <v>2</v>
      </c>
      <c r="H2" s="7" t="s">
        <v>101</v>
      </c>
      <c r="I2" s="8" t="s">
        <v>102</v>
      </c>
      <c r="J2" s="9" t="s">
        <v>103</v>
      </c>
      <c r="K2" s="10" t="s">
        <v>17</v>
      </c>
      <c r="L2" s="11" t="s">
        <v>18</v>
      </c>
      <c r="M2" s="12" t="s">
        <v>19</v>
      </c>
      <c r="N2" s="56"/>
      <c r="O2" s="56"/>
      <c r="P2" s="60"/>
    </row>
    <row r="3" spans="1:16" ht="122.25" thickBot="1" x14ac:dyDescent="0.3">
      <c r="A3" s="147" t="s">
        <v>3</v>
      </c>
      <c r="B3" s="13" t="s">
        <v>4</v>
      </c>
      <c r="C3" s="14" t="s">
        <v>5</v>
      </c>
      <c r="D3" s="15" t="s">
        <v>6</v>
      </c>
      <c r="E3" s="16" t="s">
        <v>7</v>
      </c>
      <c r="F3" s="17" t="s">
        <v>8</v>
      </c>
      <c r="G3" s="18" t="s">
        <v>9</v>
      </c>
      <c r="H3" s="19" t="s">
        <v>20</v>
      </c>
      <c r="I3" s="20" t="s">
        <v>21</v>
      </c>
      <c r="J3" s="21" t="s">
        <v>22</v>
      </c>
      <c r="K3" s="22" t="s">
        <v>23</v>
      </c>
      <c r="L3" s="23" t="s">
        <v>24</v>
      </c>
      <c r="M3" s="24" t="s">
        <v>25</v>
      </c>
      <c r="N3" s="56"/>
      <c r="O3" s="56"/>
      <c r="P3" s="60"/>
    </row>
    <row r="4" spans="1:16" ht="16.5" thickBot="1" x14ac:dyDescent="0.3">
      <c r="A4" s="144" t="s">
        <v>112</v>
      </c>
      <c r="B4" s="26" t="s">
        <v>10</v>
      </c>
      <c r="C4" s="27" t="s">
        <v>11</v>
      </c>
      <c r="D4" s="28" t="s">
        <v>12</v>
      </c>
      <c r="E4" s="29" t="s">
        <v>13</v>
      </c>
      <c r="F4" s="30" t="s">
        <v>14</v>
      </c>
      <c r="G4" s="31" t="s">
        <v>15</v>
      </c>
      <c r="H4" s="32" t="s">
        <v>26</v>
      </c>
      <c r="I4" s="33" t="s">
        <v>27</v>
      </c>
      <c r="J4" s="34" t="s">
        <v>28</v>
      </c>
      <c r="K4" s="35" t="s">
        <v>29</v>
      </c>
      <c r="L4" s="36" t="s">
        <v>30</v>
      </c>
      <c r="M4" s="37" t="s">
        <v>31</v>
      </c>
      <c r="N4" s="56"/>
      <c r="O4" s="56"/>
      <c r="P4" s="60"/>
    </row>
    <row r="5" spans="1:16" ht="16.5" thickBot="1" x14ac:dyDescent="0.3">
      <c r="A5" s="144" t="s">
        <v>16</v>
      </c>
      <c r="B5" s="26" t="str">
        <f>IF(OR(D28&gt;7,B17&lt;3),"Impossible",B17*(10-D28)+(10-B23)*D25+B19*D25+(10-B13)*(10-D28)+B20*D25+(10-B28)*D25)</f>
        <v>Impossible</v>
      </c>
      <c r="C5" s="27" t="str">
        <f>IF(OR(D28&lt;3, D25&gt;7),"Impossible",B17*D28+B23*D28+B24*(10-D25)+(10-B13)*D29+B20*D27+B28*D26)</f>
        <v>Impossible</v>
      </c>
      <c r="D5" s="28" t="str">
        <f>IF(D26&lt;5,"Impossible",B15*D27+(10-B25)*D28+B21*D28+B14*D26+B19*D28+B26*D28)</f>
        <v>Impossible</v>
      </c>
      <c r="E5" s="29" t="str">
        <f>IF(D29&lt;3,"Impossible",(10-B18)*D29+B25*(10-D26)+B21*(10-D26)+B14*(10-D26)+B19*(10-D26)+B26*D25)</f>
        <v>Impossible</v>
      </c>
      <c r="F5" s="30" t="str">
        <f>IF(B16=0,"Impossible",B16*D27+B18*(10-D28)+(10-B22)*D27+(10-B13)*D27+(10-B21)*(10-D28)+(10-B20)*(10-D26))</f>
        <v>Impossible</v>
      </c>
      <c r="G5" s="31" t="str">
        <f>IF(OR(B16&gt;4,B18&lt;7),"Impossible",(10-B16)*(10-D27)+B18*(10-D27)+B24*(10-D25)+B13*D25+B21*D28+B12*D28)</f>
        <v>Impossible</v>
      </c>
      <c r="H5" s="32" t="str">
        <f>IF(OR(D26&lt;3,D29&lt;3),"Impossible",B12*D29+B28*D29+B24*D29+(10-B13)*D29+B26*D26+B19*D26)</f>
        <v>Impossible</v>
      </c>
      <c r="I5" s="33" t="str">
        <f>IF(OR(D29&gt;5,D26&lt;5),"Impossible",B12*(10-D29)+(10-B28)*(10-D29)+(10-B25)*(10-D29)+B13*(10-D29)+(10-B26)*D26+B19*(10-D29))</f>
        <v>Impossible</v>
      </c>
      <c r="J5" s="34" t="str">
        <f>IF(D28&lt;5,"Impossible",B25*D28+B14*D27+B24*D25+B27*D26+B22*D28+B20*D28)</f>
        <v>Impossible</v>
      </c>
      <c r="K5" s="35" t="str">
        <f>IF(OR(D28&lt;6,B20&gt;5),"Impossible",B23*D26+B14*D28+(10-B16)*(10-D27)+(10-B20)*(10-D27)+B19*D26+(10-B25)*(10-D25))</f>
        <v>Impossible</v>
      </c>
      <c r="L5" s="36" t="str">
        <f>IF(OR(D29&lt;3, B29&lt;8),"Impossible",B16*(10-D28)+B17*(10-D26)+B24*D25+B29*D29+(10-B13)*D29+B20*D29)</f>
        <v>Impossible</v>
      </c>
      <c r="M5" s="37" t="str">
        <f>IF(OR(D29&gt;3,B29&lt;7),"Impossible",B16*(10-D29)+(10-B17)*D26+B18*(10-D28)+B29*(10-D29)+B13*(10-D29)+(10-B20)*(10-D29))</f>
        <v>Impossible</v>
      </c>
      <c r="N5" s="56"/>
      <c r="O5" s="56"/>
      <c r="P5" s="60"/>
    </row>
    <row r="6" spans="1:16" s="38" customFormat="1" ht="29.25" thickBot="1" x14ac:dyDescent="0.3">
      <c r="A6" s="164" t="s">
        <v>51</v>
      </c>
      <c r="B6" s="165"/>
      <c r="C6" s="165"/>
      <c r="D6" s="165"/>
      <c r="E6" s="165"/>
      <c r="F6" s="165"/>
      <c r="G6" s="165"/>
      <c r="H6" s="165"/>
      <c r="I6" s="165"/>
      <c r="J6" s="165"/>
      <c r="K6" s="165"/>
      <c r="L6" s="165"/>
      <c r="M6" s="166"/>
      <c r="N6" s="67"/>
      <c r="O6" s="67"/>
      <c r="P6" s="72"/>
    </row>
    <row r="7" spans="1:16" ht="16.5" thickBot="1" x14ac:dyDescent="0.3">
      <c r="A7" s="145" t="s">
        <v>16</v>
      </c>
      <c r="B7" s="170">
        <f>SUM(B17,B28,B20,B23)</f>
        <v>0</v>
      </c>
      <c r="C7" s="197"/>
      <c r="D7" s="195">
        <f>SUM(B25,B19,B27,B22)</f>
        <v>0</v>
      </c>
      <c r="E7" s="196"/>
      <c r="F7" s="191">
        <f>SUM(B13,B12,B18,B16)</f>
        <v>0</v>
      </c>
      <c r="G7" s="192"/>
      <c r="H7" s="193">
        <f>SUM(B18,B26,B15,B12)</f>
        <v>0</v>
      </c>
      <c r="I7" s="194"/>
      <c r="J7" s="189">
        <f>SUM(B14,B19,B24,B15)</f>
        <v>0</v>
      </c>
      <c r="K7" s="190"/>
      <c r="L7" s="187">
        <f>SUM(B21,B25,B29,B17)</f>
        <v>0</v>
      </c>
      <c r="M7" s="188"/>
      <c r="N7" s="56"/>
      <c r="O7" s="56"/>
      <c r="P7" s="60"/>
    </row>
    <row r="8" spans="1:16" ht="16.5" thickBot="1" x14ac:dyDescent="0.3">
      <c r="A8" s="145"/>
      <c r="B8" s="170" t="s">
        <v>113</v>
      </c>
      <c r="C8" s="171"/>
      <c r="D8" s="172" t="s">
        <v>114</v>
      </c>
      <c r="E8" s="171"/>
      <c r="F8" s="173" t="s">
        <v>115</v>
      </c>
      <c r="G8" s="171"/>
      <c r="H8" s="174" t="s">
        <v>116</v>
      </c>
      <c r="I8" s="171"/>
      <c r="J8" s="175" t="s">
        <v>117</v>
      </c>
      <c r="K8" s="171"/>
      <c r="L8" s="176" t="s">
        <v>118</v>
      </c>
      <c r="M8" s="171"/>
      <c r="N8" s="56"/>
      <c r="O8" s="56"/>
      <c r="P8" s="60"/>
    </row>
    <row r="9" spans="1:16" s="38" customFormat="1" ht="29.25" thickBot="1" x14ac:dyDescent="0.3">
      <c r="A9" s="74"/>
      <c r="B9" s="67"/>
      <c r="C9" s="67"/>
      <c r="D9" s="67"/>
      <c r="E9" s="67"/>
      <c r="F9" s="67"/>
      <c r="G9" s="67"/>
      <c r="H9" s="67"/>
      <c r="I9" s="67"/>
      <c r="J9" s="69"/>
      <c r="K9" s="67"/>
      <c r="L9" s="67"/>
      <c r="M9" s="67"/>
      <c r="N9" s="67"/>
      <c r="O9" s="67"/>
      <c r="P9" s="72"/>
    </row>
    <row r="10" spans="1:16" s="25" customFormat="1" ht="29.25" thickBot="1" x14ac:dyDescent="0.3">
      <c r="A10" s="167" t="s">
        <v>105</v>
      </c>
      <c r="B10" s="168"/>
      <c r="C10" s="168"/>
      <c r="D10" s="168"/>
      <c r="E10" s="168"/>
      <c r="F10" s="169"/>
      <c r="G10" s="68"/>
      <c r="H10" s="68"/>
      <c r="I10" s="68"/>
      <c r="J10" s="68"/>
      <c r="K10" s="68"/>
      <c r="L10" s="68"/>
      <c r="M10" s="68"/>
      <c r="N10" s="73"/>
      <c r="O10" s="73"/>
      <c r="P10" s="64"/>
    </row>
    <row r="11" spans="1:16" ht="16.5" thickBot="1" x14ac:dyDescent="0.3">
      <c r="A11" s="160" t="s">
        <v>93</v>
      </c>
      <c r="B11" s="161"/>
      <c r="C11" s="177" t="s">
        <v>95</v>
      </c>
      <c r="D11" s="178"/>
      <c r="E11" s="162" t="s">
        <v>94</v>
      </c>
      <c r="F11" s="163"/>
      <c r="G11" s="56"/>
      <c r="H11" s="182" t="s">
        <v>106</v>
      </c>
      <c r="I11" s="178"/>
      <c r="J11" s="183" t="s">
        <v>104</v>
      </c>
      <c r="K11" s="184"/>
      <c r="L11" s="185"/>
      <c r="M11" s="186"/>
      <c r="N11" s="58"/>
      <c r="O11" s="58"/>
      <c r="P11" s="59"/>
    </row>
    <row r="12" spans="1:16" x14ac:dyDescent="0.25">
      <c r="A12" s="124" t="s">
        <v>41</v>
      </c>
      <c r="B12" s="51">
        <v>0</v>
      </c>
      <c r="C12" s="129" t="s">
        <v>82</v>
      </c>
      <c r="D12" s="40">
        <v>0</v>
      </c>
      <c r="E12" s="130" t="s">
        <v>52</v>
      </c>
      <c r="F12" s="39">
        <v>0</v>
      </c>
      <c r="G12" s="56"/>
      <c r="H12" s="131" t="s">
        <v>82</v>
      </c>
      <c r="I12" s="132">
        <f>SUM(B26*0.36,B19*0.29,B25*0.21,B23*0.07,B27*0.07)*2+SUM(F17*0.4,F21*0.4,F19*0.2)</f>
        <v>0</v>
      </c>
      <c r="J12" s="131" t="s">
        <v>61</v>
      </c>
      <c r="K12" s="133">
        <f>B27*2+B25*1.5+B24+F20+D14+D17</f>
        <v>0</v>
      </c>
      <c r="L12" s="134" t="s">
        <v>73</v>
      </c>
      <c r="M12" s="135">
        <f>B12*2+B13*1.5+B18+D16+D21+D22</f>
        <v>0</v>
      </c>
      <c r="N12" s="73"/>
      <c r="O12" s="58"/>
      <c r="P12" s="59"/>
    </row>
    <row r="13" spans="1:16" x14ac:dyDescent="0.25">
      <c r="A13" s="112" t="s">
        <v>34</v>
      </c>
      <c r="B13" s="41">
        <v>0</v>
      </c>
      <c r="C13" s="118" t="s">
        <v>83</v>
      </c>
      <c r="D13" s="42">
        <v>0</v>
      </c>
      <c r="E13" s="119" t="s">
        <v>53</v>
      </c>
      <c r="F13" s="43">
        <v>0</v>
      </c>
      <c r="G13" s="56"/>
      <c r="H13" s="119" t="s">
        <v>83</v>
      </c>
      <c r="I13" s="121">
        <f>SUM(B13*0.17,B24*0.17,B28*0.17,B12*0.13,B20*0.09,B22*0.09,B15*0.045,B16*0.045,B18*0.045,B17*0.045)*2+SUM(F19*0.5,F16*0.375,F20*0.125)</f>
        <v>0</v>
      </c>
      <c r="J13" s="119" t="s">
        <v>62</v>
      </c>
      <c r="K13" s="122">
        <f>B25*2+B26*1.5+B18+D12+D18</f>
        <v>0</v>
      </c>
      <c r="L13" s="118" t="s">
        <v>74</v>
      </c>
      <c r="M13" s="123">
        <f>B13*2+B12*1.5+B15+D13+D22</f>
        <v>0</v>
      </c>
      <c r="N13" s="58"/>
      <c r="O13" s="58"/>
      <c r="P13" s="59"/>
    </row>
    <row r="14" spans="1:16" x14ac:dyDescent="0.25">
      <c r="A14" s="125" t="s">
        <v>35</v>
      </c>
      <c r="B14" s="39">
        <v>0</v>
      </c>
      <c r="C14" s="129" t="s">
        <v>84</v>
      </c>
      <c r="D14" s="40">
        <v>0</v>
      </c>
      <c r="E14" s="130" t="s">
        <v>54</v>
      </c>
      <c r="F14" s="39">
        <v>0</v>
      </c>
      <c r="G14" s="56"/>
      <c r="H14" s="130" t="s">
        <v>84</v>
      </c>
      <c r="I14" s="136">
        <f>SUM(B19*0.23,B25*0.23,B26*0.18,B18*0.14,B12*0.09,B16*0.09,B17*0.04)*2+SUM(F13*0.57,F21*0.29,F18*0.14)</f>
        <v>0</v>
      </c>
      <c r="J14" s="130" t="s">
        <v>63</v>
      </c>
      <c r="K14" s="137">
        <f>B26*2+B25*1.5+B19+F17+D12*2+D16</f>
        <v>0</v>
      </c>
      <c r="L14" s="129" t="s">
        <v>75</v>
      </c>
      <c r="M14" s="138">
        <f>B20*2+B16*1.5+B18+D13+D22</f>
        <v>0</v>
      </c>
      <c r="N14" s="58"/>
      <c r="O14" s="73"/>
      <c r="P14" s="59"/>
    </row>
    <row r="15" spans="1:16" x14ac:dyDescent="0.25">
      <c r="A15" s="112" t="s">
        <v>46</v>
      </c>
      <c r="B15" s="41">
        <v>0</v>
      </c>
      <c r="C15" s="118" t="s">
        <v>85</v>
      </c>
      <c r="D15" s="42">
        <v>0</v>
      </c>
      <c r="E15" s="119" t="s">
        <v>55</v>
      </c>
      <c r="F15" s="43">
        <v>0</v>
      </c>
      <c r="G15" s="56"/>
      <c r="H15" s="119" t="s">
        <v>85</v>
      </c>
      <c r="I15" s="121">
        <f>SUM(B15*0.275,B27*0.275,B12*0.09,B13*0.09,B16*0.09,B18*0.09,B19*0.09)*2+SUM(F18*0.5,F20*0.5)</f>
        <v>0</v>
      </c>
      <c r="J15" s="119" t="s">
        <v>64</v>
      </c>
      <c r="K15" s="122">
        <f>B26*2+B25*1.5+B19+F17+D12+D16</f>
        <v>0</v>
      </c>
      <c r="L15" s="118" t="s">
        <v>76</v>
      </c>
      <c r="M15" s="123">
        <f>B12*2+B27*1.5+B15+F15+D16*2+D21</f>
        <v>0</v>
      </c>
      <c r="N15" s="58"/>
      <c r="O15" s="58"/>
      <c r="P15" s="59"/>
    </row>
    <row r="16" spans="1:16" x14ac:dyDescent="0.25">
      <c r="A16" s="126" t="s">
        <v>49</v>
      </c>
      <c r="B16" s="49">
        <v>0</v>
      </c>
      <c r="C16" s="129" t="s">
        <v>86</v>
      </c>
      <c r="D16" s="40">
        <v>0</v>
      </c>
      <c r="E16" s="130" t="s">
        <v>56</v>
      </c>
      <c r="F16" s="39">
        <v>0</v>
      </c>
      <c r="G16" s="56"/>
      <c r="H16" s="130" t="s">
        <v>86</v>
      </c>
      <c r="I16" s="136">
        <f>SUM(B17*0.34,B13*0.22,B16*0.22,B12*0.11,B23*0.11)*2+F13</f>
        <v>0</v>
      </c>
      <c r="J16" s="130" t="s">
        <v>65</v>
      </c>
      <c r="K16" s="137">
        <f>B18*2+B16*1.5+B12+D15*2+D22</f>
        <v>0</v>
      </c>
      <c r="L16" s="129" t="s">
        <v>77</v>
      </c>
      <c r="M16" s="138">
        <f>B19*2+B28*1.5+B27+F21+D15+D17</f>
        <v>0</v>
      </c>
      <c r="N16" s="58"/>
      <c r="O16" s="58"/>
      <c r="P16" s="59"/>
    </row>
    <row r="17" spans="1:16" x14ac:dyDescent="0.25">
      <c r="A17" s="112" t="s">
        <v>45</v>
      </c>
      <c r="B17" s="41">
        <v>0</v>
      </c>
      <c r="C17" s="118" t="s">
        <v>87</v>
      </c>
      <c r="D17" s="42">
        <v>0</v>
      </c>
      <c r="E17" s="119" t="s">
        <v>57</v>
      </c>
      <c r="F17" s="43">
        <v>0</v>
      </c>
      <c r="G17" s="56"/>
      <c r="H17" s="119" t="s">
        <v>87</v>
      </c>
      <c r="I17" s="121">
        <f>SUM(B14*0.5,B19*0.25,B27*0.25)*2+F12</f>
        <v>0</v>
      </c>
      <c r="J17" s="119" t="s">
        <v>66</v>
      </c>
      <c r="K17" s="122">
        <f>B13*2+B18*1.5+B16+D17*2+D18</f>
        <v>0</v>
      </c>
      <c r="L17" s="118" t="s">
        <v>78</v>
      </c>
      <c r="M17" s="123">
        <f>B28*2+B24*1.5+B16+F19+D13*2+D18*2</f>
        <v>0</v>
      </c>
      <c r="N17" s="58"/>
      <c r="O17" s="58"/>
      <c r="P17" s="59"/>
    </row>
    <row r="18" spans="1:16" x14ac:dyDescent="0.25">
      <c r="A18" s="125" t="s">
        <v>39</v>
      </c>
      <c r="B18" s="39">
        <v>0</v>
      </c>
      <c r="C18" s="129" t="s">
        <v>88</v>
      </c>
      <c r="D18" s="40">
        <v>0</v>
      </c>
      <c r="E18" s="130" t="s">
        <v>46</v>
      </c>
      <c r="F18" s="39">
        <v>0</v>
      </c>
      <c r="G18" s="56"/>
      <c r="H18" s="130" t="s">
        <v>88</v>
      </c>
      <c r="I18" s="136">
        <f>SUM(B19*0.25,B23*0.25,B16*0.125,B17*0.125,B25*0.125,B29*0.125)*2+SUM(F15*0.5,F14*0.5)</f>
        <v>0</v>
      </c>
      <c r="J18" s="130" t="s">
        <v>67</v>
      </c>
      <c r="K18" s="137">
        <f>B14*2+B25*1.5+B20+F12+D12+D19</f>
        <v>0</v>
      </c>
      <c r="L18" s="129" t="s">
        <v>79</v>
      </c>
      <c r="M18" s="138">
        <f>B24*2+B28*1.5+B22+D13</f>
        <v>0</v>
      </c>
      <c r="N18" s="58"/>
      <c r="O18" s="58"/>
      <c r="P18" s="59"/>
    </row>
    <row r="19" spans="1:16" x14ac:dyDescent="0.25">
      <c r="A19" s="112" t="s">
        <v>38</v>
      </c>
      <c r="B19" s="41">
        <v>0</v>
      </c>
      <c r="C19" s="118" t="s">
        <v>89</v>
      </c>
      <c r="D19" s="42">
        <v>0</v>
      </c>
      <c r="E19" s="119" t="s">
        <v>58</v>
      </c>
      <c r="F19" s="43">
        <v>0</v>
      </c>
      <c r="G19" s="56"/>
      <c r="H19" s="119" t="s">
        <v>89</v>
      </c>
      <c r="I19" s="121">
        <f>SUM(B12:B29)*(1/9)+SUM(F12:F21)/10</f>
        <v>0</v>
      </c>
      <c r="J19" s="119" t="s">
        <v>68</v>
      </c>
      <c r="K19" s="122">
        <f>B19*2+B26*1.5+B15+F21+D14</f>
        <v>0</v>
      </c>
      <c r="L19" s="118" t="s">
        <v>42</v>
      </c>
      <c r="M19" s="123">
        <f>B21*2+B29*1.5+B22+D22*2+D19+D20</f>
        <v>0</v>
      </c>
      <c r="N19" s="58"/>
      <c r="O19" s="58"/>
      <c r="P19" s="59"/>
    </row>
    <row r="20" spans="1:16" x14ac:dyDescent="0.25">
      <c r="A20" s="126" t="s">
        <v>43</v>
      </c>
      <c r="B20" s="49">
        <v>0</v>
      </c>
      <c r="C20" s="129" t="s">
        <v>90</v>
      </c>
      <c r="D20" s="40">
        <v>0</v>
      </c>
      <c r="E20" s="130" t="s">
        <v>59</v>
      </c>
      <c r="F20" s="39">
        <v>0</v>
      </c>
      <c r="G20" s="56"/>
      <c r="H20" s="130" t="s">
        <v>90</v>
      </c>
      <c r="I20" s="136">
        <f>SUM(B17*0.4,B29*0.4,B22*0.2)*2+F13</f>
        <v>0</v>
      </c>
      <c r="J20" s="130" t="s">
        <v>69</v>
      </c>
      <c r="K20" s="137">
        <f>B17*2+B23*1.5+B25+D13+D22</f>
        <v>0</v>
      </c>
      <c r="L20" s="129" t="s">
        <v>41</v>
      </c>
      <c r="M20" s="138">
        <f>B12*2+B16*1.5+B18+D21*2+D14+D15+D16</f>
        <v>0</v>
      </c>
      <c r="N20" s="58"/>
      <c r="O20" s="73"/>
      <c r="P20" s="64"/>
    </row>
    <row r="21" spans="1:16" ht="15.75" thickBot="1" x14ac:dyDescent="0.3">
      <c r="A21" s="112" t="s">
        <v>42</v>
      </c>
      <c r="B21" s="41">
        <v>0</v>
      </c>
      <c r="C21" s="118" t="s">
        <v>91</v>
      </c>
      <c r="D21" s="42">
        <v>0</v>
      </c>
      <c r="E21" s="120" t="s">
        <v>60</v>
      </c>
      <c r="F21" s="44">
        <v>0</v>
      </c>
      <c r="G21" s="56"/>
      <c r="H21" s="119" t="s">
        <v>91</v>
      </c>
      <c r="I21" s="121">
        <f>SUM(B13*0.5,B18*0.25,B19*0.25)*2+F13</f>
        <v>0</v>
      </c>
      <c r="J21" s="119" t="s">
        <v>38</v>
      </c>
      <c r="K21" s="122">
        <f>B19*2+B25*1.5+B26+F13+D14+D17</f>
        <v>0</v>
      </c>
      <c r="L21" s="118" t="s">
        <v>56</v>
      </c>
      <c r="M21" s="123">
        <f>B29*2+B24*1.5+B22+F16+D20*2+D18</f>
        <v>0</v>
      </c>
      <c r="N21" s="58"/>
      <c r="O21" s="58"/>
      <c r="P21" s="59"/>
    </row>
    <row r="22" spans="1:16" ht="15.75" thickBot="1" x14ac:dyDescent="0.3">
      <c r="A22" s="125" t="s">
        <v>37</v>
      </c>
      <c r="B22" s="39">
        <v>0</v>
      </c>
      <c r="C22" s="128" t="s">
        <v>92</v>
      </c>
      <c r="D22" s="45">
        <v>0</v>
      </c>
      <c r="E22" s="54"/>
      <c r="F22" s="54"/>
      <c r="G22" s="56"/>
      <c r="H22" s="139" t="s">
        <v>92</v>
      </c>
      <c r="I22" s="140">
        <f>SUM(B19*0.29,B21*0.29,B15*0.14,B26*0.14,B27*0.14)*2+F13</f>
        <v>0</v>
      </c>
      <c r="J22" s="130" t="s">
        <v>70</v>
      </c>
      <c r="K22" s="137">
        <f>B19*2+B22*1.5+B14+F14+D18+D20</f>
        <v>0</v>
      </c>
      <c r="L22" s="129" t="s">
        <v>80</v>
      </c>
      <c r="M22" s="138">
        <f>B19*2+B26*1.5+B25+F13+D14*2+D15+D17+D21</f>
        <v>0</v>
      </c>
      <c r="N22" s="73"/>
      <c r="O22" s="73"/>
      <c r="P22" s="59"/>
    </row>
    <row r="23" spans="1:16" ht="15.75" thickBot="1" x14ac:dyDescent="0.3">
      <c r="A23" s="113" t="s">
        <v>48</v>
      </c>
      <c r="B23" s="48">
        <v>0</v>
      </c>
      <c r="C23" s="47"/>
      <c r="D23" s="55"/>
      <c r="E23" s="54"/>
      <c r="F23" s="65"/>
      <c r="G23" s="56"/>
      <c r="H23" s="54"/>
      <c r="I23" s="54"/>
      <c r="J23" s="119" t="s">
        <v>71</v>
      </c>
      <c r="K23" s="122">
        <f>B13*2+B27*1.5+B12+F15+D15+D21+D22</f>
        <v>0</v>
      </c>
      <c r="L23" s="118" t="s">
        <v>81</v>
      </c>
      <c r="M23" s="123">
        <f>B19*2+B23*1.5+B14+D12+D17+D19*2</f>
        <v>0</v>
      </c>
      <c r="N23" s="58"/>
      <c r="O23" s="58"/>
      <c r="P23" s="59"/>
    </row>
    <row r="24" spans="1:16" ht="16.5" thickBot="1" x14ac:dyDescent="0.3">
      <c r="A24" s="125" t="s">
        <v>33</v>
      </c>
      <c r="B24" s="39">
        <v>0</v>
      </c>
      <c r="C24" s="177" t="s">
        <v>96</v>
      </c>
      <c r="D24" s="178"/>
      <c r="E24" s="54"/>
      <c r="F24" s="54"/>
      <c r="G24" s="56"/>
      <c r="H24" s="54"/>
      <c r="I24" s="54"/>
      <c r="J24" s="139" t="s">
        <v>72</v>
      </c>
      <c r="K24" s="141">
        <f>B19*2+B25*1.5+B26+F13+D12+D19</f>
        <v>0</v>
      </c>
      <c r="L24" s="142"/>
      <c r="M24" s="143"/>
      <c r="N24" s="58"/>
      <c r="O24" s="58"/>
      <c r="P24" s="59"/>
    </row>
    <row r="25" spans="1:16" ht="15.75" thickBot="1" x14ac:dyDescent="0.3">
      <c r="A25" s="113" t="s">
        <v>36</v>
      </c>
      <c r="B25" s="48">
        <v>0</v>
      </c>
      <c r="C25" s="115" t="s">
        <v>107</v>
      </c>
      <c r="D25" s="50">
        <v>0</v>
      </c>
      <c r="E25" s="54"/>
      <c r="F25" s="54"/>
      <c r="G25" s="148" t="s">
        <v>119</v>
      </c>
      <c r="H25" s="54"/>
      <c r="I25" s="54"/>
      <c r="J25" s="56"/>
      <c r="K25" s="56"/>
      <c r="L25" s="56"/>
      <c r="M25" s="56"/>
      <c r="N25" s="58"/>
      <c r="O25" s="58"/>
      <c r="P25" s="59"/>
    </row>
    <row r="26" spans="1:16" x14ac:dyDescent="0.25">
      <c r="A26" s="126" t="s">
        <v>40</v>
      </c>
      <c r="B26" s="49">
        <v>0</v>
      </c>
      <c r="C26" s="127" t="s">
        <v>108</v>
      </c>
      <c r="D26" s="39">
        <v>0</v>
      </c>
      <c r="E26" s="54"/>
      <c r="F26" s="56"/>
      <c r="G26" s="179">
        <f ca="1">RANDBETWEEN(0,100)</f>
        <v>99</v>
      </c>
      <c r="H26" s="54"/>
      <c r="I26" s="54"/>
      <c r="J26" s="56"/>
      <c r="K26" s="56"/>
      <c r="L26" s="56"/>
      <c r="M26" s="56"/>
      <c r="N26" s="58"/>
      <c r="O26" s="58"/>
      <c r="P26" s="64"/>
    </row>
    <row r="27" spans="1:16" x14ac:dyDescent="0.25">
      <c r="A27" s="112" t="s">
        <v>44</v>
      </c>
      <c r="B27" s="41">
        <v>0</v>
      </c>
      <c r="C27" s="116" t="s">
        <v>109</v>
      </c>
      <c r="D27" s="41">
        <v>0</v>
      </c>
      <c r="E27" s="54"/>
      <c r="F27" s="66"/>
      <c r="G27" s="180"/>
      <c r="H27" s="54"/>
      <c r="I27" s="54"/>
      <c r="J27" s="56"/>
      <c r="K27" s="56"/>
      <c r="L27" s="56"/>
      <c r="M27" s="56"/>
      <c r="N27" s="58"/>
      <c r="O27" s="58"/>
      <c r="P27" s="59"/>
    </row>
    <row r="28" spans="1:16" x14ac:dyDescent="0.25">
      <c r="A28" s="125" t="s">
        <v>32</v>
      </c>
      <c r="B28" s="39">
        <v>0</v>
      </c>
      <c r="C28" s="127" t="s">
        <v>110</v>
      </c>
      <c r="D28" s="39">
        <v>0</v>
      </c>
      <c r="E28" s="54"/>
      <c r="F28" s="66"/>
      <c r="G28" s="180"/>
      <c r="H28" s="54"/>
      <c r="I28" s="54"/>
      <c r="J28" s="56"/>
      <c r="K28" s="56"/>
      <c r="L28" s="56"/>
      <c r="M28" s="56"/>
      <c r="N28" s="58"/>
      <c r="O28" s="58"/>
      <c r="P28" s="59"/>
    </row>
    <row r="29" spans="1:16" ht="15.75" thickBot="1" x14ac:dyDescent="0.3">
      <c r="A29" s="114" t="s">
        <v>47</v>
      </c>
      <c r="B29" s="52">
        <v>0</v>
      </c>
      <c r="C29" s="117" t="s">
        <v>111</v>
      </c>
      <c r="D29" s="46">
        <v>0</v>
      </c>
      <c r="E29" s="54"/>
      <c r="F29" s="56"/>
      <c r="G29" s="181"/>
      <c r="H29" s="54"/>
      <c r="I29" s="54"/>
      <c r="J29" s="56"/>
      <c r="K29" s="56"/>
      <c r="L29" s="56"/>
      <c r="M29" s="56"/>
      <c r="N29" s="58"/>
      <c r="O29" s="58"/>
      <c r="P29" s="59"/>
    </row>
    <row r="30" spans="1:16" x14ac:dyDescent="0.25">
      <c r="A30" s="75"/>
      <c r="B30" s="54"/>
      <c r="C30" s="54"/>
      <c r="D30" s="54"/>
      <c r="E30" s="55"/>
      <c r="F30" s="54"/>
      <c r="G30" s="54"/>
      <c r="H30" s="54"/>
      <c r="I30" s="54"/>
      <c r="J30" s="56"/>
      <c r="K30" s="56"/>
      <c r="L30" s="56"/>
      <c r="M30" s="56"/>
      <c r="N30" s="57"/>
      <c r="O30" s="58"/>
      <c r="P30" s="59"/>
    </row>
    <row r="31" spans="1:16" x14ac:dyDescent="0.25">
      <c r="A31" s="76"/>
      <c r="B31" s="54"/>
      <c r="C31" s="54"/>
      <c r="D31" s="54"/>
      <c r="E31" s="55"/>
      <c r="F31" s="54"/>
      <c r="G31" s="54"/>
      <c r="H31" s="54"/>
      <c r="I31" s="54"/>
      <c r="J31" s="56"/>
      <c r="K31" s="56"/>
      <c r="L31" s="56"/>
      <c r="M31" s="56"/>
      <c r="N31" s="57"/>
      <c r="O31" s="58"/>
      <c r="P31" s="59"/>
    </row>
    <row r="32" spans="1:16" x14ac:dyDescent="0.25">
      <c r="A32" s="76"/>
      <c r="B32" s="54"/>
      <c r="C32" s="54"/>
      <c r="D32" s="54"/>
      <c r="E32" s="55"/>
      <c r="F32" s="54"/>
      <c r="G32" s="54"/>
      <c r="H32" s="54"/>
      <c r="I32" s="54"/>
      <c r="J32" s="56"/>
      <c r="K32" s="56"/>
      <c r="L32" s="56"/>
      <c r="M32" s="56"/>
      <c r="N32" s="56"/>
      <c r="O32" s="56"/>
      <c r="P32" s="60"/>
    </row>
    <row r="33" spans="1:16" x14ac:dyDescent="0.25">
      <c r="A33" s="76"/>
      <c r="B33" s="54"/>
      <c r="C33" s="54"/>
      <c r="D33" s="61"/>
      <c r="E33" s="55"/>
      <c r="F33" s="54"/>
      <c r="G33" s="54"/>
      <c r="H33" s="54"/>
      <c r="I33" s="54"/>
      <c r="J33" s="56"/>
      <c r="K33" s="56"/>
      <c r="L33" s="56"/>
      <c r="M33" s="56"/>
      <c r="N33" s="56"/>
      <c r="O33" s="56"/>
      <c r="P33" s="60"/>
    </row>
    <row r="34" spans="1:16" x14ac:dyDescent="0.25">
      <c r="A34" s="76"/>
      <c r="B34" s="54"/>
      <c r="C34" s="54"/>
      <c r="D34" s="61"/>
      <c r="E34" s="55"/>
      <c r="F34" s="54"/>
      <c r="G34" s="54"/>
      <c r="H34" s="54"/>
      <c r="I34" s="54"/>
      <c r="J34" s="56"/>
      <c r="K34" s="56"/>
      <c r="L34" s="56"/>
      <c r="M34" s="56"/>
      <c r="N34" s="56"/>
      <c r="O34" s="56"/>
      <c r="P34" s="60"/>
    </row>
    <row r="35" spans="1:16" x14ac:dyDescent="0.25">
      <c r="A35" s="77"/>
      <c r="B35" s="54"/>
      <c r="C35" s="54"/>
      <c r="D35" s="54"/>
      <c r="E35" s="54"/>
      <c r="F35" s="54"/>
      <c r="G35" s="54"/>
      <c r="H35" s="54"/>
      <c r="I35" s="54"/>
      <c r="J35" s="56"/>
      <c r="K35" s="56"/>
      <c r="L35" s="56"/>
      <c r="M35" s="56"/>
      <c r="N35" s="56"/>
      <c r="O35" s="56"/>
      <c r="P35" s="60"/>
    </row>
    <row r="36" spans="1:16" x14ac:dyDescent="0.25">
      <c r="A36" s="78"/>
      <c r="B36" s="56"/>
      <c r="C36" s="56"/>
      <c r="D36" s="56"/>
      <c r="E36" s="56"/>
      <c r="F36" s="56"/>
      <c r="G36" s="56"/>
      <c r="H36" s="56"/>
      <c r="I36" s="56"/>
      <c r="J36" s="56"/>
      <c r="K36" s="56"/>
      <c r="L36" s="56"/>
      <c r="M36" s="56"/>
      <c r="N36" s="56"/>
      <c r="O36" s="56"/>
      <c r="P36" s="60"/>
    </row>
    <row r="37" spans="1:16" x14ac:dyDescent="0.25">
      <c r="A37" s="78"/>
      <c r="B37" s="56"/>
      <c r="C37" s="56"/>
      <c r="D37" s="56"/>
      <c r="E37" s="56"/>
      <c r="F37" s="56"/>
      <c r="G37" s="56"/>
      <c r="H37" s="56"/>
      <c r="I37" s="56"/>
      <c r="J37" s="56"/>
      <c r="K37" s="56"/>
      <c r="L37" s="56"/>
      <c r="M37" s="56"/>
      <c r="N37" s="56"/>
      <c r="O37" s="56"/>
      <c r="P37" s="60"/>
    </row>
    <row r="38" spans="1:16" x14ac:dyDescent="0.25">
      <c r="A38" s="78"/>
      <c r="B38" s="56"/>
      <c r="C38" s="56"/>
      <c r="D38" s="56"/>
      <c r="E38" s="56"/>
      <c r="F38" s="56"/>
      <c r="G38" s="56"/>
      <c r="H38" s="56"/>
      <c r="I38" s="56"/>
      <c r="J38" s="56"/>
      <c r="K38" s="56"/>
      <c r="L38" s="56"/>
      <c r="M38" s="56"/>
      <c r="N38" s="56"/>
      <c r="O38" s="56"/>
      <c r="P38" s="60"/>
    </row>
    <row r="39" spans="1:16" ht="15.75" thickBot="1" x14ac:dyDescent="0.3">
      <c r="A39" s="79"/>
      <c r="B39" s="62"/>
      <c r="C39" s="62"/>
      <c r="D39" s="62"/>
      <c r="E39" s="62"/>
      <c r="F39" s="62"/>
      <c r="G39" s="62"/>
      <c r="H39" s="62"/>
      <c r="I39" s="62"/>
      <c r="J39" s="62"/>
      <c r="K39" s="62"/>
      <c r="L39" s="62"/>
      <c r="M39" s="62"/>
      <c r="N39" s="62"/>
      <c r="O39" s="62"/>
      <c r="P39" s="63"/>
    </row>
  </sheetData>
  <mergeCells count="22">
    <mergeCell ref="G26:G29"/>
    <mergeCell ref="C24:D24"/>
    <mergeCell ref="H11:I11"/>
    <mergeCell ref="J11:M11"/>
    <mergeCell ref="L7:M7"/>
    <mergeCell ref="J7:K7"/>
    <mergeCell ref="F7:G7"/>
    <mergeCell ref="H7:I7"/>
    <mergeCell ref="D7:E7"/>
    <mergeCell ref="B7:C7"/>
    <mergeCell ref="A1:M1"/>
    <mergeCell ref="A11:B11"/>
    <mergeCell ref="E11:F11"/>
    <mergeCell ref="A6:M6"/>
    <mergeCell ref="A10:F10"/>
    <mergeCell ref="B8:C8"/>
    <mergeCell ref="D8:E8"/>
    <mergeCell ref="F8:G8"/>
    <mergeCell ref="H8:I8"/>
    <mergeCell ref="J8:K8"/>
    <mergeCell ref="L8:M8"/>
    <mergeCell ref="C11:D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28CBD-C78D-4D20-A919-3EC1E140E7D2}">
  <dimension ref="A1:Q33"/>
  <sheetViews>
    <sheetView zoomScaleNormal="100" workbookViewId="0">
      <selection activeCell="N11" sqref="N11:N12"/>
    </sheetView>
  </sheetViews>
  <sheetFormatPr defaultRowHeight="15" x14ac:dyDescent="0.25"/>
  <cols>
    <col min="1" max="1" width="2.85546875" style="25" customWidth="1"/>
    <col min="2" max="2" width="4.85546875" style="38" customWidth="1"/>
    <col min="3" max="3" width="33.85546875" style="25" bestFit="1" customWidth="1"/>
    <col min="4" max="4" width="10.42578125" style="25" bestFit="1" customWidth="1"/>
    <col min="5" max="5" width="39.42578125" style="25" customWidth="1"/>
    <col min="6" max="6" width="43.85546875" style="25" customWidth="1"/>
    <col min="7" max="7" width="15.5703125" style="25" bestFit="1" customWidth="1"/>
    <col min="8" max="8" width="7.85546875" style="25" bestFit="1" customWidth="1"/>
    <col min="9" max="9" width="10" style="25" bestFit="1" customWidth="1"/>
    <col min="10" max="10" width="8.7109375" style="25" bestFit="1" customWidth="1"/>
    <col min="11" max="11" width="5.28515625" style="25" bestFit="1" customWidth="1"/>
    <col min="12" max="12" width="5.5703125" style="25" bestFit="1" customWidth="1"/>
    <col min="13" max="13" width="8.42578125" style="25" bestFit="1" customWidth="1"/>
    <col min="14" max="14" width="8.140625" style="25" bestFit="1" customWidth="1"/>
    <col min="15" max="15" width="17.42578125" style="25" bestFit="1" customWidth="1"/>
    <col min="16" max="16" width="43.5703125" style="25" bestFit="1" customWidth="1"/>
    <col min="17" max="16384" width="9.140625" style="25"/>
  </cols>
  <sheetData>
    <row r="1" spans="1:17" ht="15.75" thickBot="1" x14ac:dyDescent="0.3">
      <c r="A1" s="68"/>
      <c r="B1" s="67"/>
      <c r="C1" s="68"/>
      <c r="D1" s="68"/>
      <c r="E1" s="68"/>
      <c r="F1" s="68"/>
      <c r="G1" s="68"/>
      <c r="H1" s="68"/>
      <c r="I1" s="68"/>
      <c r="J1" s="68"/>
      <c r="K1" s="68"/>
      <c r="L1" s="68"/>
      <c r="M1" s="68"/>
      <c r="N1" s="68"/>
      <c r="O1" s="68"/>
      <c r="P1" s="68"/>
      <c r="Q1" s="68"/>
    </row>
    <row r="2" spans="1:17" s="53" customFormat="1" ht="15.75" x14ac:dyDescent="0.25">
      <c r="A2" s="80"/>
      <c r="B2" s="214" t="s">
        <v>127</v>
      </c>
      <c r="C2" s="215"/>
      <c r="D2" s="224" t="s">
        <v>135</v>
      </c>
      <c r="E2" s="85" t="s">
        <v>134</v>
      </c>
      <c r="F2" s="84" t="s">
        <v>125</v>
      </c>
      <c r="G2" s="85" t="s">
        <v>159</v>
      </c>
      <c r="H2" s="210" t="s">
        <v>126</v>
      </c>
      <c r="I2" s="211"/>
      <c r="J2" s="211"/>
      <c r="K2" s="211"/>
      <c r="L2" s="211"/>
      <c r="M2" s="211"/>
      <c r="N2" s="212"/>
      <c r="O2" s="84" t="s">
        <v>128</v>
      </c>
      <c r="P2" s="200" t="s">
        <v>165</v>
      </c>
      <c r="Q2" s="80"/>
    </row>
    <row r="3" spans="1:17" s="53" customFormat="1" ht="15" customHeight="1" x14ac:dyDescent="0.25">
      <c r="A3" s="80"/>
      <c r="B3" s="216"/>
      <c r="C3" s="217"/>
      <c r="D3" s="225"/>
      <c r="E3" s="198" t="s">
        <v>163</v>
      </c>
      <c r="F3" s="230" t="s">
        <v>162</v>
      </c>
      <c r="G3" s="231"/>
      <c r="H3" s="227" t="s">
        <v>164</v>
      </c>
      <c r="I3" s="228"/>
      <c r="J3" s="228"/>
      <c r="K3" s="228"/>
      <c r="L3" s="228"/>
      <c r="M3" s="228"/>
      <c r="N3" s="229"/>
      <c r="O3" s="198" t="s">
        <v>167</v>
      </c>
      <c r="P3" s="201"/>
      <c r="Q3" s="80"/>
    </row>
    <row r="4" spans="1:17" s="53" customFormat="1" x14ac:dyDescent="0.25">
      <c r="A4" s="80"/>
      <c r="B4" s="218"/>
      <c r="C4" s="219"/>
      <c r="D4" s="226"/>
      <c r="E4" s="213"/>
      <c r="F4" s="232" t="s">
        <v>161</v>
      </c>
      <c r="G4" s="233"/>
      <c r="H4" s="81" t="s">
        <v>140</v>
      </c>
      <c r="I4" s="82" t="s">
        <v>137</v>
      </c>
      <c r="J4" s="82" t="s">
        <v>142</v>
      </c>
      <c r="K4" s="82" t="s">
        <v>138</v>
      </c>
      <c r="L4" s="82" t="s">
        <v>139</v>
      </c>
      <c r="M4" s="82" t="s">
        <v>141</v>
      </c>
      <c r="N4" s="83" t="s">
        <v>143</v>
      </c>
      <c r="O4" s="199"/>
      <c r="P4" s="202"/>
      <c r="Q4" s="80"/>
    </row>
    <row r="5" spans="1:17" ht="45" x14ac:dyDescent="0.25">
      <c r="A5" s="68"/>
      <c r="B5" s="154" t="e" vm="1">
        <v>#VALUE!</v>
      </c>
      <c r="C5" s="149" t="s">
        <v>120</v>
      </c>
      <c r="D5" s="95">
        <v>800</v>
      </c>
      <c r="E5" s="96" t="s">
        <v>133</v>
      </c>
      <c r="F5" s="97" t="s">
        <v>132</v>
      </c>
      <c r="G5" s="98">
        <f ca="1">RANDBETWEEN(0,100)</f>
        <v>5</v>
      </c>
      <c r="H5" s="99"/>
      <c r="I5" s="100">
        <f ca="1">RANDBETWEEN(1,10)</f>
        <v>7</v>
      </c>
      <c r="J5" s="100"/>
      <c r="K5" s="100">
        <f ca="1">RANDBETWEEN(1,10)</f>
        <v>3</v>
      </c>
      <c r="L5" s="100">
        <f ca="1">RANDBETWEEN(1,10)</f>
        <v>9</v>
      </c>
      <c r="M5" s="100"/>
      <c r="N5" s="101"/>
      <c r="O5" s="102" t="s">
        <v>154</v>
      </c>
      <c r="P5" s="103" t="s">
        <v>131</v>
      </c>
      <c r="Q5" s="68"/>
    </row>
    <row r="6" spans="1:17" ht="30" x14ac:dyDescent="0.25">
      <c r="A6" s="68"/>
      <c r="B6" s="155" t="e" vm="2">
        <v>#VALUE!</v>
      </c>
      <c r="C6" s="150" t="s">
        <v>121</v>
      </c>
      <c r="D6" s="86">
        <v>800</v>
      </c>
      <c r="E6" s="87" t="s">
        <v>130</v>
      </c>
      <c r="F6" s="88" t="s">
        <v>129</v>
      </c>
      <c r="G6" s="89">
        <f ca="1">RANDBETWEEN(0,100)</f>
        <v>38</v>
      </c>
      <c r="H6" s="90">
        <f ca="1">RANDBETWEEN(1,10)</f>
        <v>7</v>
      </c>
      <c r="I6" s="91"/>
      <c r="J6" s="91"/>
      <c r="K6" s="91"/>
      <c r="L6" s="91"/>
      <c r="M6" s="91">
        <f ca="1">RANDBETWEEN(1,10)</f>
        <v>9</v>
      </c>
      <c r="N6" s="92"/>
      <c r="O6" s="93" t="s">
        <v>155</v>
      </c>
      <c r="P6" s="94" t="s">
        <v>151</v>
      </c>
      <c r="Q6" s="68"/>
    </row>
    <row r="7" spans="1:17" ht="30" x14ac:dyDescent="0.25">
      <c r="A7" s="68"/>
      <c r="B7" s="154" t="e" vm="3">
        <v>#VALUE!</v>
      </c>
      <c r="C7" s="149" t="s">
        <v>122</v>
      </c>
      <c r="D7" s="95">
        <v>1200</v>
      </c>
      <c r="E7" s="96" t="s">
        <v>150</v>
      </c>
      <c r="F7" s="97" t="s">
        <v>149</v>
      </c>
      <c r="G7" s="98">
        <f ca="1">RANDBETWEEN(0,100)</f>
        <v>87</v>
      </c>
      <c r="H7" s="104"/>
      <c r="I7" s="105"/>
      <c r="J7" s="106"/>
      <c r="K7" s="106">
        <f ca="1">RANDBETWEEN(4,10)</f>
        <v>7</v>
      </c>
      <c r="L7" s="106"/>
      <c r="M7" s="106"/>
      <c r="N7" s="107"/>
      <c r="O7" s="102" t="s">
        <v>156</v>
      </c>
      <c r="P7" s="103" t="s">
        <v>152</v>
      </c>
      <c r="Q7" s="68"/>
    </row>
    <row r="8" spans="1:17" ht="45" x14ac:dyDescent="0.25">
      <c r="A8" s="68"/>
      <c r="B8" s="155" t="e" vm="4">
        <v>#VALUE!</v>
      </c>
      <c r="C8" s="151" t="s">
        <v>123</v>
      </c>
      <c r="D8" s="86">
        <v>1200</v>
      </c>
      <c r="E8" s="87" t="s">
        <v>136</v>
      </c>
      <c r="F8" s="88" t="s">
        <v>148</v>
      </c>
      <c r="G8" s="89">
        <f ca="1">RANDBETWEEN(0,100)</f>
        <v>78</v>
      </c>
      <c r="H8" s="90"/>
      <c r="I8" s="91"/>
      <c r="J8" s="91">
        <f ca="1">RANDBETWEEN(1,10)</f>
        <v>3</v>
      </c>
      <c r="K8" s="91"/>
      <c r="L8" s="91"/>
      <c r="M8" s="91">
        <f ca="1">RANDBETWEEN(1,10)</f>
        <v>9</v>
      </c>
      <c r="N8" s="92"/>
      <c r="O8" s="93" t="s">
        <v>157</v>
      </c>
      <c r="P8" s="94" t="s">
        <v>153</v>
      </c>
      <c r="Q8" s="68"/>
    </row>
    <row r="9" spans="1:17" ht="30" x14ac:dyDescent="0.25">
      <c r="A9" s="68"/>
      <c r="B9" s="154" t="e" vm="5">
        <v>#VALUE!</v>
      </c>
      <c r="C9" s="152" t="s">
        <v>124</v>
      </c>
      <c r="D9" s="95">
        <v>1600</v>
      </c>
      <c r="E9" s="96" t="s">
        <v>145</v>
      </c>
      <c r="F9" s="97" t="s">
        <v>146</v>
      </c>
      <c r="G9" s="98">
        <f ca="1">RANDBETWEEN(0,100)</f>
        <v>96</v>
      </c>
      <c r="H9" s="104"/>
      <c r="I9" s="106"/>
      <c r="J9" s="106"/>
      <c r="K9" s="106"/>
      <c r="L9" s="105">
        <f ca="1">RANDBETWEEN(1,10)</f>
        <v>4</v>
      </c>
      <c r="M9" s="106">
        <f ca="1">RANDBETWEEN(1,10)</f>
        <v>8</v>
      </c>
      <c r="N9" s="107"/>
      <c r="O9" s="102" t="s">
        <v>158</v>
      </c>
      <c r="P9" s="103" t="s">
        <v>147</v>
      </c>
      <c r="Q9" s="68"/>
    </row>
    <row r="10" spans="1:17" ht="32.25" thickBot="1" x14ac:dyDescent="0.3">
      <c r="A10" s="68"/>
      <c r="B10" s="156" t="e" vm="6">
        <v>#VALUE!</v>
      </c>
      <c r="C10" s="153" t="s">
        <v>144</v>
      </c>
      <c r="D10" s="108">
        <v>0</v>
      </c>
      <c r="E10" s="205" t="s">
        <v>166</v>
      </c>
      <c r="F10" s="206"/>
      <c r="G10" s="207"/>
      <c r="H10" s="109">
        <f t="shared" ref="H10:N10" ca="1" si="0">RANDBETWEEN(0,6)</f>
        <v>6</v>
      </c>
      <c r="I10" s="110">
        <f t="shared" ca="1" si="0"/>
        <v>1</v>
      </c>
      <c r="J10" s="110">
        <f t="shared" ca="1" si="0"/>
        <v>6</v>
      </c>
      <c r="K10" s="110">
        <f t="shared" ca="1" si="0"/>
        <v>5</v>
      </c>
      <c r="L10" s="110">
        <f t="shared" ca="1" si="0"/>
        <v>4</v>
      </c>
      <c r="M10" s="110">
        <f t="shared" ca="1" si="0"/>
        <v>0</v>
      </c>
      <c r="N10" s="111">
        <f t="shared" ca="1" si="0"/>
        <v>6</v>
      </c>
      <c r="O10" s="208"/>
      <c r="P10" s="209"/>
      <c r="Q10" s="68"/>
    </row>
    <row r="11" spans="1:17" ht="16.5" thickBot="1" x14ac:dyDescent="0.3">
      <c r="A11" s="68"/>
      <c r="B11" s="67"/>
      <c r="C11" s="68"/>
      <c r="D11" s="68"/>
      <c r="E11" s="68"/>
      <c r="F11" s="220" t="s">
        <v>160</v>
      </c>
      <c r="G11" s="221"/>
      <c r="H11" s="221"/>
      <c r="I11" s="221"/>
      <c r="J11" s="221"/>
      <c r="K11" s="221"/>
      <c r="L11" s="222"/>
      <c r="M11" s="223"/>
      <c r="N11" s="203">
        <v>0</v>
      </c>
      <c r="O11" s="68"/>
      <c r="P11" s="68"/>
      <c r="Q11" s="68"/>
    </row>
    <row r="12" spans="1:17" ht="41.25" customHeight="1" thickBot="1" x14ac:dyDescent="0.3">
      <c r="A12" s="68"/>
      <c r="B12" s="67"/>
      <c r="C12" s="68"/>
      <c r="D12" s="68"/>
      <c r="E12" s="68"/>
      <c r="F12" s="68"/>
      <c r="G12" s="68"/>
      <c r="H12" s="80"/>
      <c r="I12" s="80"/>
      <c r="J12" s="80"/>
      <c r="K12" s="80"/>
      <c r="L12" s="80"/>
      <c r="M12" s="80"/>
      <c r="N12" s="204"/>
      <c r="O12" s="68"/>
      <c r="P12" s="68"/>
      <c r="Q12" s="68"/>
    </row>
    <row r="13" spans="1:17" x14ac:dyDescent="0.25">
      <c r="A13" s="68"/>
      <c r="B13" s="67"/>
      <c r="C13" s="68"/>
      <c r="D13" s="68"/>
      <c r="E13" s="68"/>
      <c r="F13" s="68"/>
      <c r="G13" s="68"/>
      <c r="H13" s="68"/>
      <c r="I13" s="68"/>
      <c r="J13" s="68"/>
      <c r="K13" s="68"/>
      <c r="L13" s="80"/>
      <c r="M13" s="80"/>
      <c r="N13" s="80"/>
      <c r="O13" s="68"/>
      <c r="P13" s="68"/>
      <c r="Q13" s="68"/>
    </row>
    <row r="14" spans="1:17" ht="15.75" customHeight="1" x14ac:dyDescent="0.25">
      <c r="A14" s="68"/>
      <c r="B14" s="67"/>
      <c r="C14" s="68"/>
      <c r="D14" s="68"/>
      <c r="E14" s="68"/>
      <c r="F14" s="68"/>
      <c r="G14" s="68"/>
      <c r="H14" s="80"/>
      <c r="I14" s="80"/>
      <c r="J14" s="80"/>
      <c r="K14" s="80"/>
      <c r="L14" s="80"/>
      <c r="M14" s="80"/>
      <c r="N14" s="80"/>
      <c r="O14" s="68"/>
      <c r="P14" s="68"/>
      <c r="Q14" s="68"/>
    </row>
    <row r="15" spans="1:17" x14ac:dyDescent="0.25">
      <c r="A15" s="68"/>
      <c r="B15" s="67"/>
      <c r="C15" s="68"/>
      <c r="D15" s="68"/>
      <c r="E15" s="68"/>
      <c r="F15" s="68"/>
      <c r="G15" s="68"/>
      <c r="H15" s="80"/>
      <c r="I15" s="80"/>
      <c r="J15" s="80"/>
      <c r="K15" s="80"/>
      <c r="L15" s="80"/>
      <c r="M15" s="80"/>
      <c r="N15" s="80"/>
      <c r="O15" s="68"/>
      <c r="P15" s="68"/>
      <c r="Q15" s="68"/>
    </row>
    <row r="16" spans="1:17" x14ac:dyDescent="0.25">
      <c r="A16" s="68"/>
      <c r="B16" s="67"/>
      <c r="C16" s="68"/>
      <c r="D16" s="68"/>
      <c r="E16" s="68"/>
      <c r="F16" s="68"/>
      <c r="G16" s="68"/>
      <c r="H16" s="68"/>
      <c r="I16" s="68"/>
      <c r="J16" s="68"/>
      <c r="K16" s="68"/>
      <c r="L16" s="68"/>
      <c r="M16" s="68"/>
      <c r="N16" s="68"/>
      <c r="O16" s="68"/>
      <c r="P16" s="68"/>
      <c r="Q16" s="68"/>
    </row>
    <row r="17" spans="1:17" x14ac:dyDescent="0.25">
      <c r="A17" s="68"/>
      <c r="B17" s="67"/>
      <c r="C17" s="68"/>
      <c r="D17" s="68"/>
      <c r="E17" s="68"/>
      <c r="F17" s="68"/>
      <c r="G17" s="68"/>
      <c r="H17" s="68"/>
      <c r="I17" s="68"/>
      <c r="J17" s="68"/>
      <c r="K17" s="68"/>
      <c r="L17" s="68"/>
      <c r="M17" s="68"/>
      <c r="N17" s="68"/>
      <c r="O17" s="68"/>
      <c r="P17" s="68"/>
      <c r="Q17" s="68"/>
    </row>
    <row r="18" spans="1:17" x14ac:dyDescent="0.25">
      <c r="A18" s="68"/>
      <c r="B18" s="67"/>
      <c r="C18" s="68"/>
      <c r="D18" s="68"/>
      <c r="E18" s="68"/>
      <c r="F18" s="68"/>
      <c r="G18" s="68"/>
      <c r="H18" s="68"/>
      <c r="I18" s="68"/>
      <c r="J18" s="68"/>
      <c r="K18" s="68"/>
      <c r="L18" s="68"/>
      <c r="M18" s="68"/>
      <c r="N18" s="68"/>
      <c r="O18" s="68"/>
      <c r="P18" s="68"/>
      <c r="Q18" s="68"/>
    </row>
    <row r="19" spans="1:17" x14ac:dyDescent="0.25">
      <c r="A19" s="68"/>
      <c r="B19" s="67"/>
      <c r="C19" s="68"/>
      <c r="D19" s="68"/>
      <c r="E19" s="68"/>
      <c r="F19" s="68"/>
      <c r="G19" s="68"/>
      <c r="H19" s="68"/>
      <c r="I19" s="68"/>
      <c r="J19" s="68"/>
      <c r="K19" s="68"/>
      <c r="L19" s="68"/>
      <c r="M19" s="68"/>
      <c r="N19" s="68"/>
      <c r="O19" s="68"/>
      <c r="P19" s="68"/>
      <c r="Q19" s="68"/>
    </row>
    <row r="20" spans="1:17" x14ac:dyDescent="0.25">
      <c r="A20" s="68"/>
      <c r="B20" s="67"/>
      <c r="C20" s="68"/>
      <c r="D20" s="68"/>
      <c r="E20" s="68"/>
      <c r="F20" s="68"/>
      <c r="G20" s="68"/>
      <c r="H20" s="68"/>
      <c r="I20" s="68"/>
      <c r="J20" s="68"/>
      <c r="K20" s="68"/>
      <c r="L20" s="68"/>
      <c r="M20" s="68"/>
      <c r="N20" s="68"/>
      <c r="O20" s="68"/>
      <c r="P20" s="68"/>
      <c r="Q20" s="68"/>
    </row>
    <row r="21" spans="1:17" x14ac:dyDescent="0.25">
      <c r="A21" s="68"/>
      <c r="B21" s="67"/>
      <c r="C21" s="68"/>
      <c r="D21" s="68"/>
      <c r="E21" s="68"/>
      <c r="F21" s="68"/>
      <c r="G21" s="68"/>
      <c r="H21" s="68"/>
      <c r="I21" s="68"/>
      <c r="J21" s="68"/>
      <c r="K21" s="68"/>
      <c r="L21" s="68"/>
      <c r="M21" s="68"/>
      <c r="N21" s="68"/>
      <c r="O21" s="68"/>
      <c r="P21" s="68"/>
      <c r="Q21" s="68"/>
    </row>
    <row r="22" spans="1:17" x14ac:dyDescent="0.25">
      <c r="A22" s="68"/>
      <c r="B22" s="67"/>
      <c r="C22" s="68"/>
      <c r="D22" s="68"/>
      <c r="E22" s="68"/>
      <c r="F22" s="68"/>
      <c r="G22" s="68"/>
      <c r="H22" s="68"/>
      <c r="I22" s="68"/>
      <c r="J22" s="68"/>
      <c r="K22" s="68"/>
      <c r="L22" s="68"/>
      <c r="M22" s="68"/>
      <c r="N22" s="68"/>
      <c r="O22" s="68"/>
      <c r="P22" s="68"/>
      <c r="Q22" s="68"/>
    </row>
    <row r="23" spans="1:17" x14ac:dyDescent="0.25">
      <c r="A23" s="68"/>
      <c r="B23" s="67"/>
      <c r="C23" s="68"/>
      <c r="D23" s="68"/>
      <c r="E23" s="68"/>
      <c r="F23" s="68"/>
      <c r="G23" s="68"/>
      <c r="H23" s="68"/>
      <c r="I23" s="68"/>
      <c r="J23" s="68"/>
      <c r="K23" s="68"/>
      <c r="L23" s="68"/>
      <c r="M23" s="68"/>
      <c r="N23" s="68"/>
      <c r="O23" s="68"/>
      <c r="P23" s="68"/>
      <c r="Q23" s="68"/>
    </row>
    <row r="24" spans="1:17" x14ac:dyDescent="0.25">
      <c r="A24" s="68"/>
      <c r="B24" s="67"/>
      <c r="C24" s="68"/>
      <c r="D24" s="68"/>
      <c r="E24" s="68"/>
      <c r="F24" s="68"/>
      <c r="G24" s="68"/>
      <c r="H24" s="68"/>
      <c r="I24" s="68"/>
      <c r="J24" s="68"/>
      <c r="K24" s="68"/>
      <c r="L24" s="68"/>
      <c r="M24" s="68"/>
      <c r="N24" s="68"/>
      <c r="O24" s="68"/>
      <c r="P24" s="68"/>
      <c r="Q24" s="68"/>
    </row>
    <row r="25" spans="1:17" x14ac:dyDescent="0.25">
      <c r="A25" s="68"/>
      <c r="B25" s="67"/>
      <c r="C25" s="68"/>
      <c r="D25" s="68"/>
      <c r="E25" s="68"/>
      <c r="F25" s="68"/>
      <c r="G25" s="68"/>
      <c r="H25" s="68"/>
      <c r="I25" s="68"/>
      <c r="J25" s="68"/>
      <c r="K25" s="68"/>
      <c r="L25" s="68"/>
      <c r="M25" s="68"/>
      <c r="N25" s="68"/>
      <c r="O25" s="68"/>
      <c r="P25" s="68"/>
      <c r="Q25" s="68"/>
    </row>
    <row r="26" spans="1:17" x14ac:dyDescent="0.25">
      <c r="A26" s="68"/>
      <c r="B26" s="67"/>
      <c r="C26" s="68"/>
      <c r="D26" s="68"/>
      <c r="E26" s="68"/>
      <c r="F26" s="68"/>
      <c r="G26" s="68"/>
      <c r="H26" s="68"/>
      <c r="I26" s="68"/>
      <c r="J26" s="68"/>
      <c r="K26" s="68"/>
      <c r="L26" s="68"/>
      <c r="M26" s="68"/>
      <c r="N26" s="68"/>
      <c r="O26" s="68"/>
      <c r="P26" s="68"/>
      <c r="Q26" s="68"/>
    </row>
    <row r="27" spans="1:17" x14ac:dyDescent="0.25">
      <c r="A27" s="68"/>
      <c r="B27" s="67"/>
      <c r="C27" s="68"/>
      <c r="D27" s="68"/>
      <c r="E27" s="68"/>
      <c r="F27" s="68"/>
      <c r="G27" s="68"/>
      <c r="H27" s="68"/>
      <c r="I27" s="68"/>
      <c r="J27" s="68"/>
      <c r="K27" s="68"/>
      <c r="L27" s="68"/>
      <c r="M27" s="68"/>
      <c r="N27" s="68"/>
      <c r="O27" s="68"/>
      <c r="P27" s="68"/>
      <c r="Q27" s="68"/>
    </row>
    <row r="28" spans="1:17" x14ac:dyDescent="0.25">
      <c r="A28" s="68"/>
      <c r="B28" s="67"/>
      <c r="C28" s="68"/>
      <c r="D28" s="68"/>
      <c r="E28" s="68"/>
      <c r="F28" s="68"/>
      <c r="G28" s="68"/>
      <c r="H28" s="68"/>
      <c r="I28" s="68"/>
      <c r="J28" s="68"/>
      <c r="K28" s="68"/>
      <c r="L28" s="68"/>
      <c r="M28" s="68"/>
      <c r="N28" s="68"/>
      <c r="O28" s="68"/>
      <c r="P28" s="68"/>
      <c r="Q28" s="68"/>
    </row>
    <row r="29" spans="1:17" x14ac:dyDescent="0.25">
      <c r="A29" s="68"/>
      <c r="B29" s="67"/>
      <c r="C29" s="68"/>
      <c r="D29" s="68"/>
      <c r="E29" s="68"/>
      <c r="F29" s="68"/>
      <c r="G29" s="68"/>
      <c r="H29" s="68"/>
      <c r="I29" s="68"/>
      <c r="J29" s="68"/>
      <c r="K29" s="68"/>
      <c r="L29" s="68"/>
      <c r="M29" s="68"/>
      <c r="N29" s="68"/>
      <c r="O29" s="68"/>
      <c r="P29" s="68"/>
      <c r="Q29" s="68"/>
    </row>
    <row r="30" spans="1:17" x14ac:dyDescent="0.25">
      <c r="A30" s="68"/>
      <c r="B30" s="67"/>
      <c r="C30" s="68"/>
      <c r="D30" s="68"/>
      <c r="E30" s="68"/>
      <c r="F30" s="68"/>
      <c r="G30" s="68"/>
      <c r="H30" s="68"/>
      <c r="I30" s="68"/>
      <c r="J30" s="68"/>
      <c r="K30" s="68"/>
      <c r="L30" s="68"/>
      <c r="M30" s="68"/>
      <c r="N30" s="68"/>
      <c r="O30" s="68"/>
      <c r="P30" s="68"/>
      <c r="Q30" s="68"/>
    </row>
    <row r="31" spans="1:17" x14ac:dyDescent="0.25">
      <c r="A31" s="68"/>
      <c r="B31" s="67"/>
      <c r="C31" s="68"/>
      <c r="D31" s="68"/>
      <c r="E31" s="68"/>
      <c r="F31" s="68"/>
      <c r="G31" s="68"/>
      <c r="H31" s="68"/>
      <c r="I31" s="68"/>
      <c r="J31" s="68"/>
      <c r="K31" s="68"/>
      <c r="L31" s="68"/>
      <c r="M31" s="68"/>
      <c r="N31" s="68"/>
      <c r="O31" s="68"/>
      <c r="P31" s="68"/>
      <c r="Q31" s="68"/>
    </row>
    <row r="32" spans="1:17" x14ac:dyDescent="0.25">
      <c r="A32" s="68"/>
      <c r="B32" s="67"/>
      <c r="C32" s="68"/>
      <c r="D32" s="68"/>
      <c r="E32" s="68"/>
      <c r="F32" s="68"/>
      <c r="G32" s="68"/>
      <c r="H32" s="68"/>
      <c r="I32" s="68"/>
      <c r="J32" s="68"/>
      <c r="K32" s="68"/>
      <c r="L32" s="68"/>
      <c r="M32" s="68"/>
      <c r="N32" s="68"/>
      <c r="O32" s="68"/>
      <c r="P32" s="68"/>
      <c r="Q32" s="68"/>
    </row>
    <row r="33" spans="1:17" x14ac:dyDescent="0.25">
      <c r="A33" s="68"/>
      <c r="B33" s="67"/>
      <c r="C33" s="68"/>
      <c r="D33" s="68"/>
      <c r="E33" s="68"/>
      <c r="F33" s="68"/>
      <c r="G33" s="68"/>
      <c r="H33" s="68"/>
      <c r="I33" s="68"/>
      <c r="J33" s="68"/>
      <c r="K33" s="68"/>
      <c r="L33" s="68"/>
      <c r="M33" s="68"/>
      <c r="N33" s="68"/>
      <c r="O33" s="68"/>
      <c r="P33" s="68"/>
      <c r="Q33" s="68"/>
    </row>
  </sheetData>
  <mergeCells count="13">
    <mergeCell ref="B2:C4"/>
    <mergeCell ref="F11:M11"/>
    <mergeCell ref="D2:D4"/>
    <mergeCell ref="H3:N3"/>
    <mergeCell ref="F3:G3"/>
    <mergeCell ref="F4:G4"/>
    <mergeCell ref="O3:O4"/>
    <mergeCell ref="P2:P4"/>
    <mergeCell ref="N11:N12"/>
    <mergeCell ref="E10:G10"/>
    <mergeCell ref="O10:P10"/>
    <mergeCell ref="H2:N2"/>
    <mergeCell ref="E3:E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Main Calculator</vt:lpstr>
      <vt:lpstr>Boarding School Calculator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Trussell</dc:creator>
  <cp:lastModifiedBy>Alex Trussell</cp:lastModifiedBy>
  <dcterms:created xsi:type="dcterms:W3CDTF">2024-01-04T03:46:38Z</dcterms:created>
  <dcterms:modified xsi:type="dcterms:W3CDTF">2024-01-07T17:02:09Z</dcterms:modified>
</cp:coreProperties>
</file>